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mcrc1.sharepoint.com/sites/AMCRCCRCBid/Shared Documents/CRC Establishment/Projects/Large Project Application templates/Documents/"/>
    </mc:Choice>
  </mc:AlternateContent>
  <xr:revisionPtr revIDLastSave="128" documentId="8_{81B7F891-5556-495D-9DEA-E342B5E4AEF7}" xr6:coauthVersionLast="47" xr6:coauthVersionMax="47" xr10:uidLastSave="{88782352-CDFB-4501-A243-66EE176F3635}"/>
  <bookViews>
    <workbookView xWindow="34440" yWindow="1230" windowWidth="38640" windowHeight="21120" tabRatio="881" activeTab="11" xr2:uid="{00000000-000D-0000-FFFF-FFFF00000000}"/>
  </bookViews>
  <sheets>
    <sheet name="Information and Instructions" sheetId="20" r:id="rId1"/>
    <sheet name="Project Milestones" sheetId="18" r:id="rId2"/>
    <sheet name="Quarters" sheetId="31" state="hidden" r:id="rId3"/>
    <sheet name="Project Gantt Calc." sheetId="24" state="hidden" r:id="rId4"/>
    <sheet name="Gantt Chart" sheetId="26" r:id="rId5"/>
    <sheet name="Staff " sheetId="2" r:id="rId6"/>
    <sheet name="Non staff In-kind" sheetId="19" r:id="rId7"/>
    <sheet name="Opex" sheetId="4" r:id="rId8"/>
    <sheet name="Cash cont" sheetId="17" r:id="rId9"/>
    <sheet name="Summary" sheetId="16" r:id="rId10"/>
    <sheet name="Info for Applications" sheetId="22" r:id="rId11"/>
    <sheet name="Eligible Expenditure &amp; In-Kind" sheetId="23" r:id="rId12"/>
    <sheet name="Invoicing schedule for PA" sheetId="28" state="hidden" r:id="rId13"/>
    <sheet name="Payment schedules for PA" sheetId="27" state="hidden" r:id="rId14"/>
    <sheet name="Monthly invoicing schedule" sheetId="29" state="hidden" r:id="rId15"/>
  </sheets>
  <externalReferences>
    <externalReference r:id="rId16"/>
  </externalReferences>
  <definedNames>
    <definedName name="data" localSheetId="6">#REF!</definedName>
    <definedName name="data">#REF!</definedName>
    <definedName name="data2" localSheetId="6">#REF!</definedName>
    <definedName name="data2">#REF!</definedName>
    <definedName name="Mile_data" localSheetId="6">#REF!</definedName>
    <definedName name="Mile_data">#REF!</definedName>
    <definedName name="OLE_LINK3" localSheetId="9">'[1]9.7-9.8 Stipends and Opex'!$B$14</definedName>
    <definedName name="PLEASE_SELECT">'Staff '!#REF!</definedName>
    <definedName name="prevWBS" localSheetId="3">'Project Gantt Calc.'!$B1048576</definedName>
    <definedName name="_xlnm.Print_Area" localSheetId="8">'Cash cont'!$B$2:$AC$12</definedName>
    <definedName name="_xlnm.Print_Area" localSheetId="10">'Info for Applications'!$A$1:$H$16</definedName>
    <definedName name="_xlnm.Print_Area" localSheetId="6">'Non staff In-kind'!$B$2:$AB$23</definedName>
    <definedName name="_xlnm.Print_Area" localSheetId="7">Opex!$C$2:$AC$25</definedName>
    <definedName name="_xlnm.Print_Area" localSheetId="1">'Project Milestones'!$B$2:$L$80</definedName>
    <definedName name="_xlnm.Print_Area" localSheetId="5">'Staff '!$B$2:$AC$18</definedName>
    <definedName name="_xlnm.Print_Area" localSheetId="9">Summary!$B$2:$K$62</definedName>
    <definedName name="_xlnm.Print_Titles" localSheetId="6">'Non staff In-kind'!$4:$4</definedName>
    <definedName name="_xlnm.Print_Titles" localSheetId="7">Opex!$4:$4</definedName>
    <definedName name="_xlnm.Print_Titles" localSheetId="1">'Project Milestones'!$2:$7</definedName>
    <definedName name="_xlnm.Print_Titles" localSheetId="5">'Staff '!$4:$4</definedName>
    <definedName name="Table" localSheetId="1">'Project Milestones'!#REF!</definedName>
    <definedName name="Text14" localSheetId="10">'Info for Applications'!$C$6</definedName>
    <definedName name="Text15" localSheetId="10">'Info for Applications'!$C$7</definedName>
    <definedName name="Text16" localSheetId="10">'Info for Applications'!$C$8</definedName>
    <definedName name="Text17" localSheetId="10">'Info for Applications'!$C$9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2" i="2" l="1"/>
  <c r="BB113" i="2"/>
  <c r="BA113" i="2"/>
  <c r="AZ113" i="2"/>
  <c r="AY113" i="2"/>
  <c r="AX113" i="2"/>
  <c r="AW113" i="2"/>
  <c r="AV113" i="2"/>
  <c r="AU113" i="2"/>
  <c r="BB112" i="2"/>
  <c r="BA112" i="2"/>
  <c r="AZ112" i="2"/>
  <c r="AY112" i="2"/>
  <c r="AX112" i="2"/>
  <c r="AW112" i="2"/>
  <c r="AV112" i="2"/>
  <c r="AU112" i="2"/>
  <c r="BB111" i="2"/>
  <c r="BA111" i="2"/>
  <c r="AZ111" i="2"/>
  <c r="AY111" i="2"/>
  <c r="AX111" i="2"/>
  <c r="AW111" i="2"/>
  <c r="AV111" i="2"/>
  <c r="AU111" i="2"/>
  <c r="BB110" i="2"/>
  <c r="BA110" i="2"/>
  <c r="AZ110" i="2"/>
  <c r="AY110" i="2"/>
  <c r="AX110" i="2"/>
  <c r="AW110" i="2"/>
  <c r="AV110" i="2"/>
  <c r="AU110" i="2"/>
  <c r="BB96" i="2"/>
  <c r="BA96" i="2"/>
  <c r="AZ96" i="2"/>
  <c r="AY96" i="2"/>
  <c r="AX96" i="2"/>
  <c r="AW96" i="2"/>
  <c r="AV96" i="2"/>
  <c r="AU96" i="2"/>
  <c r="BB95" i="2"/>
  <c r="BA95" i="2"/>
  <c r="AZ95" i="2"/>
  <c r="AY95" i="2"/>
  <c r="AX95" i="2"/>
  <c r="AW95" i="2"/>
  <c r="AV95" i="2"/>
  <c r="AU95" i="2"/>
  <c r="BB94" i="2"/>
  <c r="BA94" i="2"/>
  <c r="AZ94" i="2"/>
  <c r="AY94" i="2"/>
  <c r="AX94" i="2"/>
  <c r="AW94" i="2"/>
  <c r="AV94" i="2"/>
  <c r="AU94" i="2"/>
  <c r="BB93" i="2"/>
  <c r="BA93" i="2"/>
  <c r="AZ93" i="2"/>
  <c r="AY93" i="2"/>
  <c r="AX93" i="2"/>
  <c r="AW93" i="2"/>
  <c r="AV93" i="2"/>
  <c r="AU93" i="2"/>
  <c r="BB79" i="2"/>
  <c r="BA79" i="2"/>
  <c r="AZ79" i="2"/>
  <c r="AY79" i="2"/>
  <c r="AX79" i="2"/>
  <c r="AW79" i="2"/>
  <c r="AV79" i="2"/>
  <c r="AU79" i="2"/>
  <c r="BB78" i="2"/>
  <c r="BA78" i="2"/>
  <c r="AZ78" i="2"/>
  <c r="AY78" i="2"/>
  <c r="AX78" i="2"/>
  <c r="AW78" i="2"/>
  <c r="AV78" i="2"/>
  <c r="AU78" i="2"/>
  <c r="BB77" i="2"/>
  <c r="BA77" i="2"/>
  <c r="AZ77" i="2"/>
  <c r="AY77" i="2"/>
  <c r="AX77" i="2"/>
  <c r="AW77" i="2"/>
  <c r="AV77" i="2"/>
  <c r="AU77" i="2"/>
  <c r="BB76" i="2"/>
  <c r="BA76" i="2"/>
  <c r="AZ76" i="2"/>
  <c r="AY76" i="2"/>
  <c r="AX76" i="2"/>
  <c r="AW76" i="2"/>
  <c r="AV76" i="2"/>
  <c r="AU76" i="2"/>
  <c r="BB62" i="2"/>
  <c r="BA62" i="2"/>
  <c r="AZ62" i="2"/>
  <c r="AY62" i="2"/>
  <c r="AX62" i="2"/>
  <c r="AW62" i="2"/>
  <c r="AV62" i="2"/>
  <c r="AU62" i="2"/>
  <c r="BB61" i="2"/>
  <c r="BA61" i="2"/>
  <c r="AZ61" i="2"/>
  <c r="AY61" i="2"/>
  <c r="AX61" i="2"/>
  <c r="AW61" i="2"/>
  <c r="AV61" i="2"/>
  <c r="AU61" i="2"/>
  <c r="BB60" i="2"/>
  <c r="BA60" i="2"/>
  <c r="AZ60" i="2"/>
  <c r="AY60" i="2"/>
  <c r="AX60" i="2"/>
  <c r="AW60" i="2"/>
  <c r="AV60" i="2"/>
  <c r="AU60" i="2"/>
  <c r="BB59" i="2"/>
  <c r="BA59" i="2"/>
  <c r="AZ59" i="2"/>
  <c r="AY59" i="2"/>
  <c r="AX59" i="2"/>
  <c r="AW59" i="2"/>
  <c r="AV59" i="2"/>
  <c r="AU59" i="2"/>
  <c r="BB47" i="2"/>
  <c r="BA47" i="2"/>
  <c r="AZ47" i="2"/>
  <c r="AY47" i="2"/>
  <c r="AX47" i="2"/>
  <c r="AW47" i="2"/>
  <c r="AV47" i="2"/>
  <c r="AU47" i="2"/>
  <c r="BB46" i="2"/>
  <c r="BA46" i="2"/>
  <c r="AZ46" i="2"/>
  <c r="AY46" i="2"/>
  <c r="AX46" i="2"/>
  <c r="AW46" i="2"/>
  <c r="AV46" i="2"/>
  <c r="AU46" i="2"/>
  <c r="BB45" i="2"/>
  <c r="BA45" i="2"/>
  <c r="AZ45" i="2"/>
  <c r="AY45" i="2"/>
  <c r="AX45" i="2"/>
  <c r="AW45" i="2"/>
  <c r="AV45" i="2"/>
  <c r="AU45" i="2"/>
  <c r="BB44" i="2"/>
  <c r="BA44" i="2"/>
  <c r="AZ44" i="2"/>
  <c r="AY44" i="2"/>
  <c r="AX44" i="2"/>
  <c r="AW44" i="2"/>
  <c r="AV44" i="2"/>
  <c r="AU44" i="2"/>
  <c r="BB30" i="2"/>
  <c r="BA30" i="2"/>
  <c r="AZ30" i="2"/>
  <c r="AY30" i="2"/>
  <c r="AX30" i="2"/>
  <c r="AW30" i="2"/>
  <c r="AV30" i="2"/>
  <c r="AU30" i="2"/>
  <c r="BB29" i="2"/>
  <c r="BA29" i="2"/>
  <c r="AZ29" i="2"/>
  <c r="AY29" i="2"/>
  <c r="AX29" i="2"/>
  <c r="AW29" i="2"/>
  <c r="AV29" i="2"/>
  <c r="AU29" i="2"/>
  <c r="BB28" i="2"/>
  <c r="BA28" i="2"/>
  <c r="AZ28" i="2"/>
  <c r="AY28" i="2"/>
  <c r="AX28" i="2"/>
  <c r="AW28" i="2"/>
  <c r="AV28" i="2"/>
  <c r="AU28" i="2"/>
  <c r="BB27" i="2"/>
  <c r="BA27" i="2"/>
  <c r="AZ27" i="2"/>
  <c r="AY27" i="2"/>
  <c r="AX27" i="2"/>
  <c r="AW27" i="2"/>
  <c r="AV27" i="2"/>
  <c r="AU27" i="2"/>
  <c r="BB15" i="2"/>
  <c r="BA15" i="2"/>
  <c r="AZ15" i="2"/>
  <c r="AY15" i="2"/>
  <c r="AX15" i="2"/>
  <c r="AW15" i="2"/>
  <c r="AV15" i="2"/>
  <c r="AU15" i="2"/>
  <c r="BB14" i="2"/>
  <c r="BA14" i="2"/>
  <c r="AZ14" i="2"/>
  <c r="AY14" i="2"/>
  <c r="AX14" i="2"/>
  <c r="AW14" i="2"/>
  <c r="AV14" i="2"/>
  <c r="AU14" i="2"/>
  <c r="BB13" i="2"/>
  <c r="BA13" i="2"/>
  <c r="AZ13" i="2"/>
  <c r="AY13" i="2"/>
  <c r="AX13" i="2"/>
  <c r="AW13" i="2"/>
  <c r="AV13" i="2"/>
  <c r="AU13" i="2"/>
  <c r="BB12" i="2"/>
  <c r="BA12" i="2"/>
  <c r="AZ12" i="2"/>
  <c r="AY12" i="2"/>
  <c r="AX12" i="2"/>
  <c r="AW12" i="2"/>
  <c r="AV12" i="2"/>
  <c r="AQ12" i="2"/>
  <c r="AT113" i="2"/>
  <c r="AS113" i="2"/>
  <c r="AR113" i="2"/>
  <c r="AQ113" i="2"/>
  <c r="AT112" i="2"/>
  <c r="AS112" i="2"/>
  <c r="AR112" i="2"/>
  <c r="AQ112" i="2"/>
  <c r="AT111" i="2"/>
  <c r="AS111" i="2"/>
  <c r="AR111" i="2"/>
  <c r="AQ111" i="2"/>
  <c r="AT110" i="2"/>
  <c r="AS110" i="2"/>
  <c r="AR110" i="2"/>
  <c r="AQ110" i="2"/>
  <c r="AT96" i="2"/>
  <c r="AS96" i="2"/>
  <c r="AR96" i="2"/>
  <c r="AQ96" i="2"/>
  <c r="AT95" i="2"/>
  <c r="AS95" i="2"/>
  <c r="AR95" i="2"/>
  <c r="AQ95" i="2"/>
  <c r="AT94" i="2"/>
  <c r="AS94" i="2"/>
  <c r="AR94" i="2"/>
  <c r="AQ94" i="2"/>
  <c r="AT93" i="2"/>
  <c r="AS93" i="2"/>
  <c r="AR93" i="2"/>
  <c r="AQ93" i="2"/>
  <c r="AT79" i="2"/>
  <c r="AS79" i="2"/>
  <c r="AR79" i="2"/>
  <c r="AQ79" i="2"/>
  <c r="AT78" i="2"/>
  <c r="AS78" i="2"/>
  <c r="AR78" i="2"/>
  <c r="AQ78" i="2"/>
  <c r="AT77" i="2"/>
  <c r="AS77" i="2"/>
  <c r="AR77" i="2"/>
  <c r="AQ77" i="2"/>
  <c r="AT76" i="2"/>
  <c r="AS76" i="2"/>
  <c r="AR76" i="2"/>
  <c r="AQ76" i="2"/>
  <c r="AT62" i="2"/>
  <c r="AS62" i="2"/>
  <c r="AR62" i="2"/>
  <c r="AQ62" i="2"/>
  <c r="AT61" i="2"/>
  <c r="AS61" i="2"/>
  <c r="AR61" i="2"/>
  <c r="AQ61" i="2"/>
  <c r="AT60" i="2"/>
  <c r="AS60" i="2"/>
  <c r="AR60" i="2"/>
  <c r="AQ60" i="2"/>
  <c r="AT59" i="2"/>
  <c r="AS59" i="2"/>
  <c r="AR59" i="2"/>
  <c r="AQ59" i="2"/>
  <c r="AT47" i="2"/>
  <c r="AS47" i="2"/>
  <c r="AR47" i="2"/>
  <c r="AQ47" i="2"/>
  <c r="AT46" i="2"/>
  <c r="AS46" i="2"/>
  <c r="AR46" i="2"/>
  <c r="AQ46" i="2"/>
  <c r="AT45" i="2"/>
  <c r="AS45" i="2"/>
  <c r="AR45" i="2"/>
  <c r="AQ45" i="2"/>
  <c r="AT44" i="2"/>
  <c r="AS44" i="2"/>
  <c r="AR44" i="2"/>
  <c r="AQ44" i="2"/>
  <c r="AT30" i="2"/>
  <c r="AS30" i="2"/>
  <c r="AR30" i="2"/>
  <c r="AQ30" i="2"/>
  <c r="AT29" i="2"/>
  <c r="AS29" i="2"/>
  <c r="AR29" i="2"/>
  <c r="AQ29" i="2"/>
  <c r="AT28" i="2"/>
  <c r="AS28" i="2"/>
  <c r="AR28" i="2"/>
  <c r="AQ28" i="2"/>
  <c r="AT27" i="2"/>
  <c r="AS27" i="2"/>
  <c r="AR27" i="2"/>
  <c r="AQ27" i="2"/>
  <c r="AT15" i="2"/>
  <c r="AS15" i="2"/>
  <c r="AR15" i="2"/>
  <c r="AQ15" i="2"/>
  <c r="AT14" i="2"/>
  <c r="AS14" i="2"/>
  <c r="AR14" i="2"/>
  <c r="AQ14" i="2"/>
  <c r="AT13" i="2"/>
  <c r="AS13" i="2"/>
  <c r="AR13" i="2"/>
  <c r="AQ13" i="2"/>
  <c r="AT12" i="2"/>
  <c r="AS12" i="2"/>
  <c r="AR12" i="2"/>
  <c r="AP113" i="2"/>
  <c r="AO113" i="2"/>
  <c r="AN113" i="2"/>
  <c r="AM113" i="2"/>
  <c r="AP112" i="2"/>
  <c r="AO112" i="2"/>
  <c r="AN112" i="2"/>
  <c r="AM112" i="2"/>
  <c r="AP111" i="2"/>
  <c r="AO111" i="2"/>
  <c r="AN111" i="2"/>
  <c r="AM111" i="2"/>
  <c r="AP110" i="2"/>
  <c r="AO110" i="2"/>
  <c r="AN110" i="2"/>
  <c r="AM110" i="2"/>
  <c r="AP96" i="2"/>
  <c r="AO96" i="2"/>
  <c r="AN96" i="2"/>
  <c r="AM96" i="2"/>
  <c r="AP95" i="2"/>
  <c r="AO95" i="2"/>
  <c r="AN95" i="2"/>
  <c r="AM95" i="2"/>
  <c r="AP94" i="2"/>
  <c r="AO94" i="2"/>
  <c r="AN94" i="2"/>
  <c r="AM94" i="2"/>
  <c r="AP93" i="2"/>
  <c r="AO93" i="2"/>
  <c r="AN93" i="2"/>
  <c r="AM93" i="2"/>
  <c r="AP79" i="2"/>
  <c r="AO79" i="2"/>
  <c r="AN79" i="2"/>
  <c r="AM79" i="2"/>
  <c r="AP78" i="2"/>
  <c r="AO78" i="2"/>
  <c r="AN78" i="2"/>
  <c r="AM78" i="2"/>
  <c r="AP77" i="2"/>
  <c r="AO77" i="2"/>
  <c r="AN77" i="2"/>
  <c r="AM77" i="2"/>
  <c r="AP76" i="2"/>
  <c r="AO76" i="2"/>
  <c r="AN76" i="2"/>
  <c r="AM76" i="2"/>
  <c r="AP62" i="2"/>
  <c r="AO62" i="2"/>
  <c r="AN62" i="2"/>
  <c r="AM62" i="2"/>
  <c r="AP61" i="2"/>
  <c r="AO61" i="2"/>
  <c r="AN61" i="2"/>
  <c r="AM61" i="2"/>
  <c r="AP60" i="2"/>
  <c r="AO60" i="2"/>
  <c r="AN60" i="2"/>
  <c r="AM60" i="2"/>
  <c r="AP59" i="2"/>
  <c r="AO59" i="2"/>
  <c r="AN59" i="2"/>
  <c r="AM59" i="2"/>
  <c r="AP47" i="2"/>
  <c r="AO47" i="2"/>
  <c r="AN47" i="2"/>
  <c r="AM47" i="2"/>
  <c r="AP46" i="2"/>
  <c r="AO46" i="2"/>
  <c r="AN46" i="2"/>
  <c r="AM46" i="2"/>
  <c r="AP45" i="2"/>
  <c r="AO45" i="2"/>
  <c r="AN45" i="2"/>
  <c r="AM45" i="2"/>
  <c r="AP44" i="2"/>
  <c r="AO44" i="2"/>
  <c r="AN44" i="2"/>
  <c r="AM44" i="2"/>
  <c r="AP30" i="2"/>
  <c r="AO30" i="2"/>
  <c r="AN30" i="2"/>
  <c r="AM30" i="2"/>
  <c r="AP29" i="2"/>
  <c r="AO29" i="2"/>
  <c r="AN29" i="2"/>
  <c r="AM29" i="2"/>
  <c r="AP28" i="2"/>
  <c r="AO28" i="2"/>
  <c r="AN28" i="2"/>
  <c r="AM28" i="2"/>
  <c r="AP27" i="2"/>
  <c r="AO27" i="2"/>
  <c r="AN27" i="2"/>
  <c r="AM27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L113" i="2"/>
  <c r="AK113" i="2"/>
  <c r="AJ113" i="2"/>
  <c r="AI113" i="2"/>
  <c r="AH113" i="2"/>
  <c r="AG113" i="2"/>
  <c r="AF113" i="2"/>
  <c r="AE113" i="2"/>
  <c r="AL112" i="2"/>
  <c r="AK112" i="2"/>
  <c r="AJ112" i="2"/>
  <c r="AI112" i="2"/>
  <c r="AH112" i="2"/>
  <c r="AG112" i="2"/>
  <c r="AF112" i="2"/>
  <c r="AE112" i="2"/>
  <c r="AL111" i="2"/>
  <c r="AK111" i="2"/>
  <c r="AJ111" i="2"/>
  <c r="AI111" i="2"/>
  <c r="AH111" i="2"/>
  <c r="AG111" i="2"/>
  <c r="AF111" i="2"/>
  <c r="AE111" i="2"/>
  <c r="AL110" i="2"/>
  <c r="AK110" i="2"/>
  <c r="AJ110" i="2"/>
  <c r="AI110" i="2"/>
  <c r="AH110" i="2"/>
  <c r="AG110" i="2"/>
  <c r="AF110" i="2"/>
  <c r="AE110" i="2"/>
  <c r="AL96" i="2"/>
  <c r="AK96" i="2"/>
  <c r="AJ96" i="2"/>
  <c r="AI96" i="2"/>
  <c r="AH96" i="2"/>
  <c r="AG96" i="2"/>
  <c r="AF96" i="2"/>
  <c r="AE96" i="2"/>
  <c r="AL95" i="2"/>
  <c r="AK95" i="2"/>
  <c r="AJ95" i="2"/>
  <c r="AI95" i="2"/>
  <c r="AH95" i="2"/>
  <c r="AG95" i="2"/>
  <c r="AF95" i="2"/>
  <c r="AE95" i="2"/>
  <c r="AL94" i="2"/>
  <c r="AK94" i="2"/>
  <c r="AJ94" i="2"/>
  <c r="AI94" i="2"/>
  <c r="AH94" i="2"/>
  <c r="AG94" i="2"/>
  <c r="AF94" i="2"/>
  <c r="AE94" i="2"/>
  <c r="AL93" i="2"/>
  <c r="AK93" i="2"/>
  <c r="AJ93" i="2"/>
  <c r="AI93" i="2"/>
  <c r="AH93" i="2"/>
  <c r="AG93" i="2"/>
  <c r="AF93" i="2"/>
  <c r="AE93" i="2"/>
  <c r="AL79" i="2"/>
  <c r="AK79" i="2"/>
  <c r="AJ79" i="2"/>
  <c r="AI79" i="2"/>
  <c r="AH79" i="2"/>
  <c r="AG79" i="2"/>
  <c r="AF79" i="2"/>
  <c r="AE79" i="2"/>
  <c r="AL78" i="2"/>
  <c r="AK78" i="2"/>
  <c r="AJ78" i="2"/>
  <c r="AI78" i="2"/>
  <c r="AH78" i="2"/>
  <c r="AG78" i="2"/>
  <c r="AF78" i="2"/>
  <c r="AE78" i="2"/>
  <c r="AL77" i="2"/>
  <c r="AK77" i="2"/>
  <c r="AJ77" i="2"/>
  <c r="AI77" i="2"/>
  <c r="AH77" i="2"/>
  <c r="AG77" i="2"/>
  <c r="AF77" i="2"/>
  <c r="AE77" i="2"/>
  <c r="AL76" i="2"/>
  <c r="AK76" i="2"/>
  <c r="AJ76" i="2"/>
  <c r="AI76" i="2"/>
  <c r="AH76" i="2"/>
  <c r="AG76" i="2"/>
  <c r="AF76" i="2"/>
  <c r="AE76" i="2"/>
  <c r="AL62" i="2"/>
  <c r="AK62" i="2"/>
  <c r="AJ62" i="2"/>
  <c r="AI62" i="2"/>
  <c r="AH62" i="2"/>
  <c r="AG62" i="2"/>
  <c r="AF62" i="2"/>
  <c r="AE62" i="2"/>
  <c r="AL61" i="2"/>
  <c r="AK61" i="2"/>
  <c r="AJ61" i="2"/>
  <c r="AI61" i="2"/>
  <c r="AH61" i="2"/>
  <c r="AG61" i="2"/>
  <c r="AF61" i="2"/>
  <c r="AE61" i="2"/>
  <c r="AL60" i="2"/>
  <c r="AK60" i="2"/>
  <c r="AJ60" i="2"/>
  <c r="AI60" i="2"/>
  <c r="AH60" i="2"/>
  <c r="AG60" i="2"/>
  <c r="AF60" i="2"/>
  <c r="AE60" i="2"/>
  <c r="AL59" i="2"/>
  <c r="AK59" i="2"/>
  <c r="AJ59" i="2"/>
  <c r="AI59" i="2"/>
  <c r="AH59" i="2"/>
  <c r="AG59" i="2"/>
  <c r="AF59" i="2"/>
  <c r="AE59" i="2"/>
  <c r="AL47" i="2"/>
  <c r="AK47" i="2"/>
  <c r="AJ47" i="2"/>
  <c r="AI47" i="2"/>
  <c r="AH47" i="2"/>
  <c r="AG47" i="2"/>
  <c r="AF47" i="2"/>
  <c r="AE47" i="2"/>
  <c r="AL46" i="2"/>
  <c r="AK46" i="2"/>
  <c r="AJ46" i="2"/>
  <c r="AI46" i="2"/>
  <c r="AH46" i="2"/>
  <c r="AG46" i="2"/>
  <c r="AF46" i="2"/>
  <c r="AE46" i="2"/>
  <c r="AL45" i="2"/>
  <c r="AK45" i="2"/>
  <c r="AJ45" i="2"/>
  <c r="AI45" i="2"/>
  <c r="AH45" i="2"/>
  <c r="AG45" i="2"/>
  <c r="AF45" i="2"/>
  <c r="AE45" i="2"/>
  <c r="AL44" i="2"/>
  <c r="AK44" i="2"/>
  <c r="AJ44" i="2"/>
  <c r="AI44" i="2"/>
  <c r="AH44" i="2"/>
  <c r="AG44" i="2"/>
  <c r="AF44" i="2"/>
  <c r="AE44" i="2"/>
  <c r="AL30" i="2"/>
  <c r="AK30" i="2"/>
  <c r="AJ30" i="2"/>
  <c r="AI30" i="2"/>
  <c r="AH30" i="2"/>
  <c r="AG30" i="2"/>
  <c r="AF30" i="2"/>
  <c r="AE30" i="2"/>
  <c r="AL29" i="2"/>
  <c r="AK29" i="2"/>
  <c r="AJ29" i="2"/>
  <c r="AI29" i="2"/>
  <c r="AH29" i="2"/>
  <c r="AG29" i="2"/>
  <c r="AF29" i="2"/>
  <c r="AE29" i="2"/>
  <c r="AL28" i="2"/>
  <c r="AK28" i="2"/>
  <c r="AJ28" i="2"/>
  <c r="AI28" i="2"/>
  <c r="AH28" i="2"/>
  <c r="AG28" i="2"/>
  <c r="AF28" i="2"/>
  <c r="AE28" i="2"/>
  <c r="AL27" i="2"/>
  <c r="AK27" i="2"/>
  <c r="AJ27" i="2"/>
  <c r="AI27" i="2"/>
  <c r="AH27" i="2"/>
  <c r="AG27" i="2"/>
  <c r="AF27" i="2"/>
  <c r="AE27" i="2"/>
  <c r="AE12" i="2"/>
  <c r="AL15" i="2"/>
  <c r="AK15" i="2"/>
  <c r="AJ15" i="2"/>
  <c r="AI15" i="2"/>
  <c r="AH15" i="2"/>
  <c r="AG15" i="2"/>
  <c r="AF15" i="2"/>
  <c r="AE15" i="2"/>
  <c r="AL14" i="2"/>
  <c r="AK14" i="2"/>
  <c r="AJ14" i="2"/>
  <c r="AI14" i="2"/>
  <c r="AH14" i="2"/>
  <c r="AG14" i="2"/>
  <c r="AF14" i="2"/>
  <c r="AE14" i="2"/>
  <c r="AL13" i="2"/>
  <c r="AK13" i="2"/>
  <c r="AJ13" i="2"/>
  <c r="AI13" i="2"/>
  <c r="AH13" i="2"/>
  <c r="AG13" i="2"/>
  <c r="AF13" i="2"/>
  <c r="AE13" i="2"/>
  <c r="AL12" i="2"/>
  <c r="AK12" i="2"/>
  <c r="AJ12" i="2"/>
  <c r="AI12" i="2"/>
  <c r="AH12" i="2"/>
  <c r="AG12" i="2"/>
  <c r="AF12" i="2"/>
  <c r="C33" i="16" l="1"/>
  <c r="C32" i="16"/>
  <c r="AX97" i="2" l="1"/>
  <c r="W64" i="19" s="1"/>
  <c r="W71" i="19" s="1"/>
  <c r="AX31" i="2"/>
  <c r="T6" i="29"/>
  <c r="J13" i="27"/>
  <c r="J14" i="27"/>
  <c r="J15" i="27"/>
  <c r="J16" i="27"/>
  <c r="J17" i="27"/>
  <c r="J18" i="27"/>
  <c r="J19" i="27"/>
  <c r="R19" i="27" s="1"/>
  <c r="J20" i="27"/>
  <c r="R20" i="27" s="1"/>
  <c r="J21" i="27"/>
  <c r="R21" i="27" s="1"/>
  <c r="J22" i="27"/>
  <c r="R22" i="27" s="1"/>
  <c r="J23" i="27"/>
  <c r="J24" i="27"/>
  <c r="J25" i="27"/>
  <c r="J26" i="27"/>
  <c r="J27" i="27"/>
  <c r="J28" i="27"/>
  <c r="J29" i="27"/>
  <c r="R29" i="27" s="1"/>
  <c r="J30" i="27"/>
  <c r="R30" i="27" s="1"/>
  <c r="J31" i="27"/>
  <c r="R31" i="27" s="1"/>
  <c r="J32" i="27"/>
  <c r="R32" i="27" s="1"/>
  <c r="J33" i="27"/>
  <c r="J34" i="27"/>
  <c r="J35" i="27"/>
  <c r="J36" i="27"/>
  <c r="J37" i="27"/>
  <c r="J38" i="27"/>
  <c r="J39" i="27"/>
  <c r="R39" i="27" s="1"/>
  <c r="J40" i="27"/>
  <c r="R40" i="27" s="1"/>
  <c r="J41" i="27"/>
  <c r="R41" i="27" s="1"/>
  <c r="J42" i="27"/>
  <c r="R42" i="27" s="1"/>
  <c r="J43" i="27"/>
  <c r="J44" i="27"/>
  <c r="J45" i="27"/>
  <c r="J46" i="27"/>
  <c r="J47" i="27"/>
  <c r="J48" i="27"/>
  <c r="J49" i="27"/>
  <c r="R49" i="27" s="1"/>
  <c r="J50" i="27"/>
  <c r="R50" i="27" s="1"/>
  <c r="J51" i="27"/>
  <c r="R51" i="27" s="1"/>
  <c r="J52" i="27"/>
  <c r="R52" i="27" s="1"/>
  <c r="J53" i="27"/>
  <c r="J54" i="27"/>
  <c r="J55" i="27"/>
  <c r="J56" i="27"/>
  <c r="J57" i="27"/>
  <c r="J58" i="27"/>
  <c r="J59" i="27"/>
  <c r="R59" i="27" s="1"/>
  <c r="J60" i="27"/>
  <c r="R60" i="27" s="1"/>
  <c r="J61" i="27"/>
  <c r="R61" i="27" s="1"/>
  <c r="J62" i="27"/>
  <c r="R62" i="27" s="1"/>
  <c r="J63" i="27"/>
  <c r="J64" i="27"/>
  <c r="J65" i="27"/>
  <c r="J66" i="27"/>
  <c r="J67" i="27"/>
  <c r="J68" i="27"/>
  <c r="J69" i="27"/>
  <c r="R69" i="27" s="1"/>
  <c r="J70" i="27"/>
  <c r="R70" i="27" s="1"/>
  <c r="J71" i="27"/>
  <c r="R71" i="27" s="1"/>
  <c r="J72" i="27"/>
  <c r="R72" i="27" s="1"/>
  <c r="J73" i="27"/>
  <c r="J74" i="27"/>
  <c r="J75" i="27"/>
  <c r="J76" i="27"/>
  <c r="J77" i="27"/>
  <c r="J78" i="27"/>
  <c r="J79" i="27"/>
  <c r="R79" i="27" s="1"/>
  <c r="J80" i="27"/>
  <c r="R80" i="27" s="1"/>
  <c r="J81" i="27"/>
  <c r="R81" i="27" s="1"/>
  <c r="J82" i="27"/>
  <c r="R82" i="27" s="1"/>
  <c r="J83" i="27"/>
  <c r="I13" i="27"/>
  <c r="I14" i="27"/>
  <c r="I15" i="27"/>
  <c r="I16" i="27"/>
  <c r="I17" i="27"/>
  <c r="I18" i="27"/>
  <c r="I19" i="27"/>
  <c r="Q19" i="27" s="1"/>
  <c r="I20" i="27"/>
  <c r="Q20" i="27" s="1"/>
  <c r="I21" i="27"/>
  <c r="Q21" i="27" s="1"/>
  <c r="I22" i="27"/>
  <c r="I23" i="27"/>
  <c r="I24" i="27"/>
  <c r="I25" i="27"/>
  <c r="I26" i="27"/>
  <c r="Q26" i="27" s="1"/>
  <c r="I27" i="27"/>
  <c r="Q27" i="27" s="1"/>
  <c r="I28" i="27"/>
  <c r="Q28" i="27" s="1"/>
  <c r="I29" i="27"/>
  <c r="Q29" i="27" s="1"/>
  <c r="I30" i="27"/>
  <c r="I31" i="27"/>
  <c r="I32" i="27"/>
  <c r="I33" i="27"/>
  <c r="I34" i="27"/>
  <c r="I35" i="27"/>
  <c r="I36" i="27"/>
  <c r="I37" i="27"/>
  <c r="I38" i="27"/>
  <c r="I39" i="27"/>
  <c r="Q39" i="27" s="1"/>
  <c r="I40" i="27"/>
  <c r="Q40" i="27" s="1"/>
  <c r="I41" i="27"/>
  <c r="Q41" i="27" s="1"/>
  <c r="I42" i="27"/>
  <c r="Q42" i="27" s="1"/>
  <c r="I43" i="27"/>
  <c r="I44" i="27"/>
  <c r="I45" i="27"/>
  <c r="I46" i="27"/>
  <c r="Q46" i="27" s="1"/>
  <c r="I47" i="27"/>
  <c r="Q47" i="27" s="1"/>
  <c r="I48" i="27"/>
  <c r="Q48" i="27" s="1"/>
  <c r="I49" i="27"/>
  <c r="Q49" i="27" s="1"/>
  <c r="I50" i="27"/>
  <c r="Q50" i="27" s="1"/>
  <c r="I51" i="27"/>
  <c r="Q51" i="27" s="1"/>
  <c r="I52" i="27"/>
  <c r="I53" i="27"/>
  <c r="I54" i="27"/>
  <c r="I55" i="27"/>
  <c r="I56" i="27"/>
  <c r="I57" i="27"/>
  <c r="Q57" i="27" s="1"/>
  <c r="I58" i="27"/>
  <c r="Q58" i="27" s="1"/>
  <c r="I59" i="27"/>
  <c r="I60" i="27"/>
  <c r="I61" i="27"/>
  <c r="Q61" i="27" s="1"/>
  <c r="I62" i="27"/>
  <c r="Q62" i="27" s="1"/>
  <c r="I63" i="27"/>
  <c r="I64" i="27"/>
  <c r="I65" i="27"/>
  <c r="I66" i="27"/>
  <c r="I67" i="27"/>
  <c r="I68" i="27"/>
  <c r="I69" i="27"/>
  <c r="Q69" i="27" s="1"/>
  <c r="I70" i="27"/>
  <c r="Q70" i="27" s="1"/>
  <c r="I71" i="27"/>
  <c r="Q71" i="27" s="1"/>
  <c r="I72" i="27"/>
  <c r="I73" i="27"/>
  <c r="I74" i="27"/>
  <c r="I75" i="27"/>
  <c r="I76" i="27"/>
  <c r="Q76" i="27" s="1"/>
  <c r="I77" i="27"/>
  <c r="Q77" i="27" s="1"/>
  <c r="I78" i="27"/>
  <c r="Q78" i="27" s="1"/>
  <c r="I79" i="27"/>
  <c r="Q79" i="27" s="1"/>
  <c r="I80" i="27"/>
  <c r="Q80" i="27" s="1"/>
  <c r="I81" i="27"/>
  <c r="Q81" i="27" s="1"/>
  <c r="I82" i="27"/>
  <c r="I83" i="27"/>
  <c r="Q22" i="27"/>
  <c r="Q30" i="27"/>
  <c r="Q31" i="27"/>
  <c r="Q32" i="27"/>
  <c r="Q52" i="27"/>
  <c r="Q59" i="27"/>
  <c r="Q60" i="27"/>
  <c r="T63" i="27"/>
  <c r="T60" i="27"/>
  <c r="T21" i="27"/>
  <c r="L63" i="27"/>
  <c r="L60" i="27"/>
  <c r="L21" i="27"/>
  <c r="L18" i="27"/>
  <c r="L15" i="27"/>
  <c r="K56" i="18"/>
  <c r="K17" i="18"/>
  <c r="K14" i="18"/>
  <c r="R13" i="27"/>
  <c r="R14" i="27"/>
  <c r="R15" i="27"/>
  <c r="R16" i="27"/>
  <c r="R17" i="27"/>
  <c r="R18" i="27"/>
  <c r="R23" i="27"/>
  <c r="R24" i="27"/>
  <c r="R25" i="27"/>
  <c r="R26" i="27"/>
  <c r="R27" i="27"/>
  <c r="R28" i="27"/>
  <c r="R33" i="27"/>
  <c r="R34" i="27"/>
  <c r="R35" i="27"/>
  <c r="R36" i="27"/>
  <c r="R37" i="27"/>
  <c r="R38" i="27"/>
  <c r="R43" i="27"/>
  <c r="R44" i="27"/>
  <c r="R45" i="27"/>
  <c r="R46" i="27"/>
  <c r="R47" i="27"/>
  <c r="R48" i="27"/>
  <c r="R53" i="27"/>
  <c r="R54" i="27"/>
  <c r="R55" i="27"/>
  <c r="R56" i="27"/>
  <c r="R57" i="27"/>
  <c r="R58" i="27"/>
  <c r="R63" i="27"/>
  <c r="R64" i="27"/>
  <c r="R65" i="27"/>
  <c r="R66" i="27"/>
  <c r="R67" i="27"/>
  <c r="R68" i="27"/>
  <c r="R73" i="27"/>
  <c r="R74" i="27"/>
  <c r="R75" i="27"/>
  <c r="R76" i="27"/>
  <c r="R77" i="27"/>
  <c r="R78" i="27"/>
  <c r="R83" i="27"/>
  <c r="R12" i="27"/>
  <c r="Q13" i="27"/>
  <c r="Q14" i="27"/>
  <c r="Q15" i="27"/>
  <c r="Q16" i="27"/>
  <c r="Q17" i="27"/>
  <c r="Q18" i="27"/>
  <c r="Q23" i="27"/>
  <c r="Q24" i="27"/>
  <c r="Q25" i="27"/>
  <c r="Q33" i="27"/>
  <c r="Q34" i="27"/>
  <c r="Q35" i="27"/>
  <c r="Q36" i="27"/>
  <c r="Q37" i="27"/>
  <c r="Q38" i="27"/>
  <c r="Q43" i="27"/>
  <c r="Q44" i="27"/>
  <c r="Q45" i="27"/>
  <c r="Q53" i="27"/>
  <c r="Q54" i="27"/>
  <c r="Q55" i="27"/>
  <c r="Q56" i="27"/>
  <c r="Q63" i="27"/>
  <c r="Q64" i="27"/>
  <c r="Q65" i="27"/>
  <c r="Q66" i="27"/>
  <c r="Q67" i="27"/>
  <c r="Q68" i="27"/>
  <c r="Q72" i="27"/>
  <c r="Q73" i="27"/>
  <c r="Q74" i="27"/>
  <c r="Q75" i="27"/>
  <c r="Q82" i="27"/>
  <c r="Q83" i="27"/>
  <c r="Q12" i="27"/>
  <c r="P15" i="27"/>
  <c r="P18" i="27"/>
  <c r="P21" i="27"/>
  <c r="P24" i="27"/>
  <c r="P27" i="27"/>
  <c r="P30" i="27"/>
  <c r="P33" i="27"/>
  <c r="P36" i="27"/>
  <c r="P39" i="27"/>
  <c r="P42" i="27"/>
  <c r="P45" i="27"/>
  <c r="P48" i="27"/>
  <c r="P51" i="27"/>
  <c r="P54" i="27"/>
  <c r="P57" i="27"/>
  <c r="P60" i="27"/>
  <c r="P63" i="27"/>
  <c r="P66" i="27"/>
  <c r="P69" i="27"/>
  <c r="P72" i="27"/>
  <c r="P75" i="27"/>
  <c r="P78" i="27"/>
  <c r="P81" i="27"/>
  <c r="P12" i="27"/>
  <c r="B77" i="18"/>
  <c r="B74" i="18"/>
  <c r="B71" i="18"/>
  <c r="B68" i="18"/>
  <c r="B65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59" i="18"/>
  <c r="I60" i="18"/>
  <c r="I61" i="18"/>
  <c r="I62" i="18"/>
  <c r="I63" i="18"/>
  <c r="I64" i="18"/>
  <c r="H81" i="27"/>
  <c r="H78" i="27"/>
  <c r="H75" i="27"/>
  <c r="H72" i="27"/>
  <c r="H69" i="27"/>
  <c r="H66" i="27"/>
  <c r="H63" i="27"/>
  <c r="H60" i="27"/>
  <c r="H57" i="27"/>
  <c r="H54" i="27"/>
  <c r="H51" i="27"/>
  <c r="H48" i="27"/>
  <c r="H45" i="27"/>
  <c r="H42" i="27"/>
  <c r="H39" i="27"/>
  <c r="H36" i="27"/>
  <c r="H33" i="27"/>
  <c r="H30" i="27"/>
  <c r="H27" i="27"/>
  <c r="H24" i="27"/>
  <c r="H21" i="27"/>
  <c r="H18" i="27"/>
  <c r="H15" i="27"/>
  <c r="H12" i="27"/>
  <c r="T6" i="28"/>
  <c r="S54" i="28"/>
  <c r="S45" i="28"/>
  <c r="S36" i="28"/>
  <c r="S27" i="28"/>
  <c r="S18" i="28"/>
  <c r="S9" i="28"/>
  <c r="L54" i="28"/>
  <c r="L45" i="28"/>
  <c r="L36" i="28"/>
  <c r="L27" i="28"/>
  <c r="L18" i="28"/>
  <c r="L9" i="28"/>
  <c r="E54" i="28"/>
  <c r="E45" i="28"/>
  <c r="E36" i="28"/>
  <c r="E27" i="28"/>
  <c r="E18" i="28"/>
  <c r="E9" i="28"/>
  <c r="H57" i="16"/>
  <c r="I6" i="16"/>
  <c r="H6" i="16"/>
  <c r="G6" i="16"/>
  <c r="F6" i="16"/>
  <c r="E6" i="16"/>
  <c r="D6" i="16"/>
  <c r="Y5" i="17"/>
  <c r="U5" i="17"/>
  <c r="Q5" i="17"/>
  <c r="M5" i="17"/>
  <c r="I5" i="17"/>
  <c r="E5" i="17"/>
  <c r="X46" i="4"/>
  <c r="T69" i="27" s="1"/>
  <c r="W46" i="4"/>
  <c r="T66" i="27" s="1"/>
  <c r="V46" i="4"/>
  <c r="K59" i="18" s="1"/>
  <c r="U46" i="4"/>
  <c r="U32" i="4"/>
  <c r="H46" i="4"/>
  <c r="G46" i="4"/>
  <c r="T18" i="27" s="1"/>
  <c r="F46" i="4"/>
  <c r="T15" i="27" s="1"/>
  <c r="E46" i="4"/>
  <c r="E47" i="4" s="1"/>
  <c r="X23" i="4"/>
  <c r="W23" i="4"/>
  <c r="V23" i="4"/>
  <c r="U23" i="4"/>
  <c r="H23" i="4"/>
  <c r="G23" i="4"/>
  <c r="F23" i="4"/>
  <c r="E23" i="4"/>
  <c r="L12" i="27" s="1"/>
  <c r="Y32" i="4"/>
  <c r="Q32" i="4"/>
  <c r="M32" i="4"/>
  <c r="I32" i="4"/>
  <c r="E32" i="4"/>
  <c r="Y9" i="4"/>
  <c r="U9" i="4"/>
  <c r="Q9" i="4"/>
  <c r="M9" i="4"/>
  <c r="I9" i="4"/>
  <c r="E9" i="4"/>
  <c r="X80" i="19"/>
  <c r="T80" i="19"/>
  <c r="P80" i="19"/>
  <c r="L80" i="19"/>
  <c r="H80" i="19"/>
  <c r="D80" i="19"/>
  <c r="X62" i="19"/>
  <c r="T62" i="19"/>
  <c r="P62" i="19"/>
  <c r="L62" i="19"/>
  <c r="H62" i="19"/>
  <c r="D62" i="19"/>
  <c r="X44" i="19"/>
  <c r="T44" i="19"/>
  <c r="P44" i="19"/>
  <c r="L44" i="19"/>
  <c r="H44" i="19"/>
  <c r="D44" i="19"/>
  <c r="X26" i="19"/>
  <c r="T26" i="19"/>
  <c r="P26" i="19"/>
  <c r="L26" i="19"/>
  <c r="H26" i="19"/>
  <c r="D26" i="19"/>
  <c r="X8" i="19"/>
  <c r="T8" i="19"/>
  <c r="P8" i="19"/>
  <c r="L8" i="19"/>
  <c r="H8" i="19"/>
  <c r="D8" i="19"/>
  <c r="AY106" i="2"/>
  <c r="AU106" i="2"/>
  <c r="AQ106" i="2"/>
  <c r="AM106" i="2"/>
  <c r="AI106" i="2"/>
  <c r="AE106" i="2"/>
  <c r="AE105" i="2"/>
  <c r="AY89" i="2"/>
  <c r="AU89" i="2"/>
  <c r="AQ89" i="2"/>
  <c r="AM89" i="2"/>
  <c r="AI89" i="2"/>
  <c r="AE89" i="2"/>
  <c r="AE88" i="2"/>
  <c r="AF80" i="2"/>
  <c r="E46" i="19" s="1"/>
  <c r="E53" i="19" s="1"/>
  <c r="AY72" i="2"/>
  <c r="AU72" i="2"/>
  <c r="AQ72" i="2"/>
  <c r="AM72" i="2"/>
  <c r="AI72" i="2"/>
  <c r="AE72" i="2"/>
  <c r="AE71" i="2"/>
  <c r="AY55" i="2"/>
  <c r="AU55" i="2"/>
  <c r="AQ55" i="2"/>
  <c r="AM55" i="2"/>
  <c r="AI55" i="2"/>
  <c r="AE55" i="2"/>
  <c r="AE54" i="2"/>
  <c r="AY40" i="2"/>
  <c r="AU40" i="2"/>
  <c r="AQ40" i="2"/>
  <c r="AM40" i="2"/>
  <c r="AI40" i="2"/>
  <c r="AE40" i="2"/>
  <c r="AE39" i="2"/>
  <c r="AY23" i="2"/>
  <c r="AU23" i="2"/>
  <c r="AQ23" i="2"/>
  <c r="AM23" i="2"/>
  <c r="AI23" i="2"/>
  <c r="AE23" i="2"/>
  <c r="AE22" i="2"/>
  <c r="AY8" i="2"/>
  <c r="AU8" i="2"/>
  <c r="AQ8" i="2"/>
  <c r="AM8" i="2"/>
  <c r="AI8" i="2"/>
  <c r="AE8" i="2"/>
  <c r="X114" i="2"/>
  <c r="W114" i="2"/>
  <c r="V114" i="2"/>
  <c r="U114" i="2"/>
  <c r="Y89" i="2"/>
  <c r="U89" i="2"/>
  <c r="Q89" i="2"/>
  <c r="M89" i="2"/>
  <c r="I89" i="2"/>
  <c r="E89" i="2"/>
  <c r="X97" i="2"/>
  <c r="W97" i="2"/>
  <c r="V97" i="2"/>
  <c r="U97" i="2"/>
  <c r="Y72" i="2"/>
  <c r="U72" i="2"/>
  <c r="Q72" i="2"/>
  <c r="M72" i="2"/>
  <c r="I72" i="2"/>
  <c r="E72" i="2"/>
  <c r="X80" i="2"/>
  <c r="W80" i="2"/>
  <c r="V80" i="2"/>
  <c r="U80" i="2"/>
  <c r="Y55" i="2"/>
  <c r="U55" i="2"/>
  <c r="Q55" i="2"/>
  <c r="M55" i="2"/>
  <c r="I55" i="2"/>
  <c r="E55" i="2"/>
  <c r="X63" i="2"/>
  <c r="W63" i="2"/>
  <c r="V63" i="2"/>
  <c r="U63" i="2"/>
  <c r="Y40" i="2"/>
  <c r="U40" i="2"/>
  <c r="Q40" i="2"/>
  <c r="M40" i="2"/>
  <c r="I40" i="2"/>
  <c r="E40" i="2"/>
  <c r="X48" i="2"/>
  <c r="W48" i="2"/>
  <c r="V48" i="2"/>
  <c r="U48" i="2"/>
  <c r="Y23" i="2"/>
  <c r="U23" i="2"/>
  <c r="Q23" i="2"/>
  <c r="M23" i="2"/>
  <c r="I23" i="2"/>
  <c r="E23" i="2"/>
  <c r="E8" i="2"/>
  <c r="X31" i="2"/>
  <c r="W31" i="2"/>
  <c r="V31" i="2"/>
  <c r="U31" i="2"/>
  <c r="Y8" i="2"/>
  <c r="X16" i="2"/>
  <c r="W16" i="2"/>
  <c r="V16" i="2"/>
  <c r="U16" i="2"/>
  <c r="U8" i="2"/>
  <c r="Q8" i="2"/>
  <c r="M8" i="2"/>
  <c r="I8" i="2"/>
  <c r="F114" i="2"/>
  <c r="G114" i="2"/>
  <c r="E114" i="2"/>
  <c r="F97" i="2"/>
  <c r="G97" i="2"/>
  <c r="F80" i="2"/>
  <c r="G80" i="2"/>
  <c r="F63" i="2"/>
  <c r="G63" i="2"/>
  <c r="F48" i="2"/>
  <c r="G48" i="2"/>
  <c r="F31" i="2"/>
  <c r="G31" i="2"/>
  <c r="H31" i="2"/>
  <c r="F16" i="2"/>
  <c r="G16" i="2"/>
  <c r="B62" i="18"/>
  <c r="B59" i="18"/>
  <c r="B56" i="18"/>
  <c r="B53" i="18"/>
  <c r="B50" i="18"/>
  <c r="B47" i="18"/>
  <c r="B44" i="18"/>
  <c r="B41" i="18"/>
  <c r="B38" i="18"/>
  <c r="B35" i="18"/>
  <c r="B32" i="18"/>
  <c r="B29" i="18"/>
  <c r="B26" i="18"/>
  <c r="B23" i="18"/>
  <c r="B20" i="18"/>
  <c r="B17" i="18"/>
  <c r="B14" i="18"/>
  <c r="B11" i="18"/>
  <c r="B8" i="18"/>
  <c r="U32" i="2" l="1"/>
  <c r="H41" i="16" s="1"/>
  <c r="U115" i="2"/>
  <c r="H45" i="16" s="1"/>
  <c r="U98" i="2"/>
  <c r="H44" i="16" s="1"/>
  <c r="AX63" i="2"/>
  <c r="AW48" i="2"/>
  <c r="S66" i="27" s="1"/>
  <c r="U66" i="27" s="1"/>
  <c r="AX48" i="2"/>
  <c r="K11" i="18"/>
  <c r="T12" i="27"/>
  <c r="K62" i="18"/>
  <c r="AV16" i="2"/>
  <c r="K63" i="27" s="1"/>
  <c r="AV31" i="2"/>
  <c r="AF31" i="2"/>
  <c r="E10" i="19" s="1"/>
  <c r="E17" i="19" s="1"/>
  <c r="AW31" i="2"/>
  <c r="AF114" i="2"/>
  <c r="E82" i="19" s="1"/>
  <c r="E89" i="19" s="1"/>
  <c r="AV114" i="2"/>
  <c r="U82" i="19" s="1"/>
  <c r="U89" i="19" s="1"/>
  <c r="AW114" i="2"/>
  <c r="V82" i="19" s="1"/>
  <c r="V89" i="19" s="1"/>
  <c r="AU97" i="2"/>
  <c r="T64" i="19" s="1"/>
  <c r="AV97" i="2"/>
  <c r="U64" i="19" s="1"/>
  <c r="U71" i="19" s="1"/>
  <c r="AG80" i="2"/>
  <c r="F46" i="19" s="1"/>
  <c r="F53" i="19" s="1"/>
  <c r="AX80" i="2"/>
  <c r="W46" i="19" s="1"/>
  <c r="W53" i="19" s="1"/>
  <c r="AG63" i="2"/>
  <c r="AV63" i="2"/>
  <c r="AH63" i="2"/>
  <c r="AW63" i="2"/>
  <c r="V28" i="19" s="1"/>
  <c r="V35" i="19" s="1"/>
  <c r="AV48" i="2"/>
  <c r="AU48" i="2"/>
  <c r="U47" i="4"/>
  <c r="G57" i="16" s="1"/>
  <c r="K65" i="18"/>
  <c r="L66" i="27"/>
  <c r="L69" i="27"/>
  <c r="U24" i="4"/>
  <c r="H56" i="16" s="1"/>
  <c r="H58" i="16" s="1"/>
  <c r="K8" i="18"/>
  <c r="AX114" i="2"/>
  <c r="W82" i="19" s="1"/>
  <c r="W89" i="19" s="1"/>
  <c r="AF97" i="2"/>
  <c r="E64" i="19" s="1"/>
  <c r="E71" i="19" s="1"/>
  <c r="AG97" i="2"/>
  <c r="F64" i="19" s="1"/>
  <c r="F71" i="19" s="1"/>
  <c r="AH97" i="2"/>
  <c r="G64" i="19" s="1"/>
  <c r="G71" i="19" s="1"/>
  <c r="AU80" i="2"/>
  <c r="T46" i="19" s="1"/>
  <c r="T53" i="19" s="1"/>
  <c r="U64" i="2"/>
  <c r="H42" i="16" s="1"/>
  <c r="AE63" i="2"/>
  <c r="U49" i="2"/>
  <c r="H38" i="16" s="1"/>
  <c r="AF48" i="2"/>
  <c r="AG48" i="2"/>
  <c r="AE31" i="2"/>
  <c r="AU114" i="2"/>
  <c r="T82" i="19" s="1"/>
  <c r="T89" i="19" s="1"/>
  <c r="AG114" i="2"/>
  <c r="F82" i="19" s="1"/>
  <c r="F89" i="19" s="1"/>
  <c r="AH114" i="2"/>
  <c r="G82" i="19" s="1"/>
  <c r="G89" i="19" s="1"/>
  <c r="AE114" i="2"/>
  <c r="D82" i="19" s="1"/>
  <c r="D89" i="19" s="1"/>
  <c r="D90" i="19" s="1"/>
  <c r="AE97" i="2"/>
  <c r="D64" i="19" s="1"/>
  <c r="AW97" i="2"/>
  <c r="V64" i="19" s="1"/>
  <c r="V71" i="19" s="1"/>
  <c r="AH80" i="2"/>
  <c r="G46" i="19" s="1"/>
  <c r="G53" i="19" s="1"/>
  <c r="U81" i="2"/>
  <c r="H43" i="16" s="1"/>
  <c r="AE80" i="2"/>
  <c r="D46" i="19" s="1"/>
  <c r="D53" i="19" s="1"/>
  <c r="AV80" i="2"/>
  <c r="U46" i="19" s="1"/>
  <c r="U53" i="19" s="1"/>
  <c r="AW80" i="2"/>
  <c r="V46" i="19" s="1"/>
  <c r="V53" i="19" s="1"/>
  <c r="AU63" i="2"/>
  <c r="AF63" i="2"/>
  <c r="S15" i="27"/>
  <c r="U15" i="27" s="1"/>
  <c r="S69" i="27"/>
  <c r="U69" i="27" s="1"/>
  <c r="AH48" i="2"/>
  <c r="AE48" i="2"/>
  <c r="AU31" i="2"/>
  <c r="AG31" i="2"/>
  <c r="AH31" i="2"/>
  <c r="AX16" i="2"/>
  <c r="K69" i="27" s="1"/>
  <c r="M69" i="27" s="1"/>
  <c r="AW16" i="2"/>
  <c r="K66" i="27" s="1"/>
  <c r="M66" i="27" s="1"/>
  <c r="AF16" i="2"/>
  <c r="AG16" i="2"/>
  <c r="AH16" i="2"/>
  <c r="M63" i="27"/>
  <c r="AE16" i="2"/>
  <c r="AU16" i="2"/>
  <c r="U17" i="2"/>
  <c r="H37" i="16" s="1"/>
  <c r="M6" i="29"/>
  <c r="F6" i="29"/>
  <c r="M6" i="28"/>
  <c r="W28" i="19" l="1"/>
  <c r="W35" i="19" s="1"/>
  <c r="AU32" i="2"/>
  <c r="H15" i="16" s="1"/>
  <c r="X11" i="17"/>
  <c r="X9" i="17" s="1"/>
  <c r="T28" i="19"/>
  <c r="T35" i="19" s="1"/>
  <c r="U28" i="19"/>
  <c r="U35" i="19" s="1"/>
  <c r="T36" i="19" s="1"/>
  <c r="H23" i="16" s="1"/>
  <c r="X8" i="17"/>
  <c r="J62" i="18"/>
  <c r="L62" i="18" s="1"/>
  <c r="W11" i="17"/>
  <c r="W10" i="17" s="1"/>
  <c r="J11" i="18"/>
  <c r="E11" i="17"/>
  <c r="E8" i="17" s="1"/>
  <c r="AE81" i="2"/>
  <c r="AE98" i="2"/>
  <c r="D71" i="19" s="1"/>
  <c r="D72" i="19" s="1"/>
  <c r="AE115" i="2"/>
  <c r="AE32" i="2"/>
  <c r="K15" i="27"/>
  <c r="T90" i="19"/>
  <c r="H26" i="16" s="1"/>
  <c r="H11" i="17"/>
  <c r="H9" i="17" s="1"/>
  <c r="O16" i="28" s="1"/>
  <c r="J59" i="18"/>
  <c r="L59" i="18" s="1"/>
  <c r="AU17" i="2"/>
  <c r="H52" i="16" s="1"/>
  <c r="U10" i="19"/>
  <c r="U17" i="19" s="1"/>
  <c r="AU115" i="2"/>
  <c r="H19" i="16" s="1"/>
  <c r="AU98" i="2"/>
  <c r="H18" i="16" s="1"/>
  <c r="AE64" i="2"/>
  <c r="S18" i="27"/>
  <c r="U18" i="27" s="1"/>
  <c r="G11" i="17"/>
  <c r="G7" i="17" s="1"/>
  <c r="S60" i="27"/>
  <c r="U60" i="27" s="1"/>
  <c r="U11" i="17"/>
  <c r="AU49" i="2"/>
  <c r="H53" i="16" s="1"/>
  <c r="H61" i="16" s="1"/>
  <c r="E28" i="19"/>
  <c r="E35" i="19" s="1"/>
  <c r="F11" i="17"/>
  <c r="X10" i="17"/>
  <c r="V52" i="28" s="1"/>
  <c r="S63" i="27"/>
  <c r="U63" i="27" s="1"/>
  <c r="V11" i="17"/>
  <c r="F28" i="19"/>
  <c r="F35" i="19" s="1"/>
  <c r="H46" i="16"/>
  <c r="V10" i="19"/>
  <c r="V17" i="19" s="1"/>
  <c r="T54" i="19"/>
  <c r="H24" i="16" s="1"/>
  <c r="AU81" i="2"/>
  <c r="H17" i="16" s="1"/>
  <c r="AU64" i="2"/>
  <c r="H16" i="16" s="1"/>
  <c r="T71" i="19"/>
  <c r="T72" i="19" s="1"/>
  <c r="H25" i="16" s="1"/>
  <c r="D28" i="19"/>
  <c r="D35" i="19" s="1"/>
  <c r="S12" i="27"/>
  <c r="U12" i="27" s="1"/>
  <c r="AE49" i="2"/>
  <c r="G28" i="19"/>
  <c r="G35" i="19" s="1"/>
  <c r="S21" i="27"/>
  <c r="U21" i="27" s="1"/>
  <c r="J65" i="18"/>
  <c r="L65" i="18" s="1"/>
  <c r="K21" i="27"/>
  <c r="K18" i="27"/>
  <c r="G10" i="19"/>
  <c r="G17" i="19" s="1"/>
  <c r="J17" i="18"/>
  <c r="F10" i="19"/>
  <c r="F17" i="19" s="1"/>
  <c r="J14" i="18"/>
  <c r="W10" i="19"/>
  <c r="W17" i="19" s="1"/>
  <c r="H60" i="16"/>
  <c r="K60" i="27"/>
  <c r="T10" i="19"/>
  <c r="T17" i="19" s="1"/>
  <c r="J56" i="18"/>
  <c r="AE17" i="2"/>
  <c r="K12" i="27"/>
  <c r="J8" i="18"/>
  <c r="D10" i="19"/>
  <c r="D17" i="19" s="1"/>
  <c r="F6" i="28"/>
  <c r="H62" i="16" l="1"/>
  <c r="H54" i="16"/>
  <c r="W8" i="17"/>
  <c r="H50" i="28" s="1"/>
  <c r="W9" i="17"/>
  <c r="O50" i="28" s="1"/>
  <c r="W7" i="17"/>
  <c r="E10" i="17"/>
  <c r="E9" i="17"/>
  <c r="H8" i="17"/>
  <c r="H16" i="28" s="1"/>
  <c r="H10" i="17"/>
  <c r="V16" i="28" s="1"/>
  <c r="H7" i="17"/>
  <c r="E12" i="17"/>
  <c r="V9" i="17"/>
  <c r="O48" i="28" s="1"/>
  <c r="V10" i="17"/>
  <c r="V63" i="29" s="1"/>
  <c r="V8" i="17"/>
  <c r="H48" i="28" s="1"/>
  <c r="F8" i="17"/>
  <c r="H12" i="28" s="1"/>
  <c r="F10" i="17"/>
  <c r="V14" i="29" s="1"/>
  <c r="F9" i="17"/>
  <c r="O12" i="28" s="1"/>
  <c r="U9" i="17"/>
  <c r="O46" i="28" s="1"/>
  <c r="U8" i="17"/>
  <c r="H46" i="28" s="1"/>
  <c r="U10" i="17"/>
  <c r="U12" i="17"/>
  <c r="V7" i="17"/>
  <c r="G8" i="17"/>
  <c r="H14" i="28" s="1"/>
  <c r="G9" i="17"/>
  <c r="O14" i="28" s="1"/>
  <c r="G10" i="17"/>
  <c r="V14" i="28" s="1"/>
  <c r="F7" i="17"/>
  <c r="H20" i="16"/>
  <c r="H31" i="16"/>
  <c r="D36" i="19"/>
  <c r="D18" i="19"/>
  <c r="H52" i="28"/>
  <c r="T18" i="19"/>
  <c r="H22" i="16" s="1"/>
  <c r="H27" i="16" s="1"/>
  <c r="X7" i="17"/>
  <c r="O52" i="28"/>
  <c r="H10" i="28"/>
  <c r="E7" i="17"/>
  <c r="V67" i="29"/>
  <c r="V66" i="29"/>
  <c r="V68" i="29"/>
  <c r="V50" i="28"/>
  <c r="U7" i="17"/>
  <c r="Q3" i="27"/>
  <c r="S10" i="27"/>
  <c r="I3" i="27"/>
  <c r="K10" i="27"/>
  <c r="V48" i="28" l="1"/>
  <c r="V65" i="29"/>
  <c r="V12" i="28"/>
  <c r="V22" i="29"/>
  <c r="V21" i="29"/>
  <c r="V19" i="29"/>
  <c r="V23" i="29"/>
  <c r="V64" i="29"/>
  <c r="V15" i="29"/>
  <c r="V16" i="29"/>
  <c r="V20" i="29"/>
  <c r="V18" i="29"/>
  <c r="H30" i="16"/>
  <c r="H12" i="16"/>
  <c r="H34" i="16" s="1"/>
  <c r="H11" i="16"/>
  <c r="H33" i="16" s="1"/>
  <c r="H10" i="16"/>
  <c r="H32" i="16" s="1"/>
  <c r="H9" i="16"/>
  <c r="V12" i="29"/>
  <c r="V13" i="29"/>
  <c r="V11" i="29"/>
  <c r="V61" i="29"/>
  <c r="V60" i="29"/>
  <c r="V62" i="29"/>
  <c r="V46" i="28"/>
  <c r="J12" i="27"/>
  <c r="I12" i="27"/>
  <c r="B22" i="2"/>
  <c r="B105" i="2"/>
  <c r="B88" i="2"/>
  <c r="B71" i="2"/>
  <c r="B54" i="2"/>
  <c r="B39" i="2"/>
  <c r="AE7" i="2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77" i="18"/>
  <c r="I78" i="18"/>
  <c r="I79" i="18"/>
  <c r="I8" i="18"/>
  <c r="C44" i="16"/>
  <c r="B44" i="16"/>
  <c r="B33" i="16"/>
  <c r="C25" i="16"/>
  <c r="B25" i="16"/>
  <c r="B18" i="16"/>
  <c r="C18" i="16"/>
  <c r="C11" i="16"/>
  <c r="B11" i="16"/>
  <c r="D10" i="17"/>
  <c r="D9" i="17"/>
  <c r="D8" i="17"/>
  <c r="H29" i="16" l="1"/>
  <c r="H13" i="16"/>
  <c r="H35" i="16" s="1"/>
  <c r="B9" i="17"/>
  <c r="L46" i="4"/>
  <c r="T33" i="27" s="1"/>
  <c r="M46" i="4"/>
  <c r="T36" i="27" s="1"/>
  <c r="N46" i="4"/>
  <c r="O46" i="4"/>
  <c r="T42" i="27" s="1"/>
  <c r="P46" i="4"/>
  <c r="T45" i="27" s="1"/>
  <c r="Q46" i="4"/>
  <c r="T48" i="27" s="1"/>
  <c r="R46" i="4"/>
  <c r="T51" i="27" s="1"/>
  <c r="S46" i="4"/>
  <c r="T54" i="27" s="1"/>
  <c r="T46" i="4"/>
  <c r="T57" i="27" s="1"/>
  <c r="Y46" i="4"/>
  <c r="T72" i="27" s="1"/>
  <c r="Z46" i="4"/>
  <c r="T75" i="27" s="1"/>
  <c r="AA46" i="4"/>
  <c r="T78" i="27" s="1"/>
  <c r="AB46" i="4"/>
  <c r="T81" i="27" s="1"/>
  <c r="L23" i="4"/>
  <c r="M23" i="4"/>
  <c r="N23" i="4"/>
  <c r="O23" i="4"/>
  <c r="P23" i="4"/>
  <c r="Q23" i="4"/>
  <c r="R23" i="4"/>
  <c r="S23" i="4"/>
  <c r="T23" i="4"/>
  <c r="Y23" i="4"/>
  <c r="Z23" i="4"/>
  <c r="AA23" i="4"/>
  <c r="C82" i="19"/>
  <c r="H77" i="19"/>
  <c r="B77" i="19"/>
  <c r="AB88" i="19"/>
  <c r="AB87" i="19"/>
  <c r="AB86" i="19"/>
  <c r="AB85" i="19"/>
  <c r="AB84" i="19"/>
  <c r="AB83" i="19"/>
  <c r="C64" i="19"/>
  <c r="H59" i="19"/>
  <c r="B59" i="19"/>
  <c r="C46" i="19"/>
  <c r="C28" i="19"/>
  <c r="AB70" i="19"/>
  <c r="AB69" i="19"/>
  <c r="AB68" i="19"/>
  <c r="AB67" i="19"/>
  <c r="AB66" i="19"/>
  <c r="AB65" i="19"/>
  <c r="H41" i="19"/>
  <c r="B41" i="19"/>
  <c r="AB52" i="19"/>
  <c r="AB51" i="19"/>
  <c r="AB50" i="19"/>
  <c r="AB49" i="19"/>
  <c r="AB48" i="19"/>
  <c r="AB47" i="19"/>
  <c r="H23" i="19"/>
  <c r="B23" i="19"/>
  <c r="AB34" i="19"/>
  <c r="AB33" i="19"/>
  <c r="AB32" i="19"/>
  <c r="AB31" i="19"/>
  <c r="AB30" i="19"/>
  <c r="AB29" i="19"/>
  <c r="K74" i="18" l="1"/>
  <c r="L78" i="27"/>
  <c r="L75" i="27"/>
  <c r="K71" i="18"/>
  <c r="K68" i="18"/>
  <c r="L72" i="27"/>
  <c r="K50" i="18"/>
  <c r="L54" i="27"/>
  <c r="L51" i="27"/>
  <c r="K47" i="18"/>
  <c r="K44" i="18"/>
  <c r="L48" i="27"/>
  <c r="L57" i="27"/>
  <c r="K53" i="18"/>
  <c r="K38" i="18"/>
  <c r="L42" i="27"/>
  <c r="K41" i="18"/>
  <c r="L45" i="27"/>
  <c r="L39" i="27"/>
  <c r="K35" i="18"/>
  <c r="T39" i="27"/>
  <c r="L36" i="27"/>
  <c r="K32" i="18"/>
  <c r="L33" i="27"/>
  <c r="K29" i="18"/>
  <c r="Q24" i="4"/>
  <c r="G56" i="16" s="1"/>
  <c r="Y47" i="4"/>
  <c r="I57" i="16" s="1"/>
  <c r="Q47" i="4"/>
  <c r="M47" i="4"/>
  <c r="F57" i="16" s="1"/>
  <c r="M24" i="4"/>
  <c r="F56" i="16" s="1"/>
  <c r="AN103" i="2"/>
  <c r="I103" i="2"/>
  <c r="AN86" i="2"/>
  <c r="I86" i="2"/>
  <c r="AB114" i="2"/>
  <c r="AA114" i="2"/>
  <c r="Z114" i="2"/>
  <c r="Y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E115" i="2" s="1"/>
  <c r="AC113" i="2"/>
  <c r="AC112" i="2"/>
  <c r="AC111" i="2"/>
  <c r="AC110" i="2"/>
  <c r="AB97" i="2"/>
  <c r="AA97" i="2"/>
  <c r="Z97" i="2"/>
  <c r="Y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E97" i="2"/>
  <c r="AC96" i="2"/>
  <c r="AC95" i="2"/>
  <c r="AC94" i="2"/>
  <c r="AC93" i="2"/>
  <c r="AN69" i="2"/>
  <c r="I69" i="2"/>
  <c r="AB80" i="2"/>
  <c r="AA80" i="2"/>
  <c r="Z80" i="2"/>
  <c r="Y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E80" i="2"/>
  <c r="AC79" i="2"/>
  <c r="AC78" i="2"/>
  <c r="AC77" i="2"/>
  <c r="AC76" i="2"/>
  <c r="AN37" i="2"/>
  <c r="AN52" i="2" s="1"/>
  <c r="I37" i="2"/>
  <c r="I52" i="2" s="1"/>
  <c r="AB63" i="2"/>
  <c r="AA63" i="2"/>
  <c r="Z63" i="2"/>
  <c r="Y63" i="2"/>
  <c r="Y64" i="2" s="1"/>
  <c r="I42" i="16" s="1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E63" i="2"/>
  <c r="AC62" i="2"/>
  <c r="AC61" i="2"/>
  <c r="AC60" i="2"/>
  <c r="AC59" i="2"/>
  <c r="AB48" i="2"/>
  <c r="AA48" i="2"/>
  <c r="Z48" i="2"/>
  <c r="Y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E48" i="2"/>
  <c r="AC47" i="2"/>
  <c r="AC46" i="2"/>
  <c r="AC45" i="2"/>
  <c r="AC44" i="2"/>
  <c r="I5" i="2"/>
  <c r="I20" i="2" s="1"/>
  <c r="AB31" i="2"/>
  <c r="AA31" i="2"/>
  <c r="Z31" i="2"/>
  <c r="Y31" i="2"/>
  <c r="T31" i="2"/>
  <c r="S31" i="2"/>
  <c r="R31" i="2"/>
  <c r="Q31" i="2"/>
  <c r="P31" i="2"/>
  <c r="O31" i="2"/>
  <c r="N31" i="2"/>
  <c r="M31" i="2"/>
  <c r="L31" i="2"/>
  <c r="K31" i="2"/>
  <c r="J31" i="2"/>
  <c r="I31" i="2"/>
  <c r="E31" i="2"/>
  <c r="AC30" i="2"/>
  <c r="AC29" i="2"/>
  <c r="AC28" i="2"/>
  <c r="AC27" i="2"/>
  <c r="AE2" i="2"/>
  <c r="B2" i="2"/>
  <c r="B2" i="18"/>
  <c r="B2" i="17" s="1"/>
  <c r="AC15" i="2"/>
  <c r="AC13" i="2"/>
  <c r="AC14" i="2"/>
  <c r="AC12" i="2"/>
  <c r="AB16" i="2"/>
  <c r="AA16" i="2"/>
  <c r="Z16" i="2"/>
  <c r="Y16" i="2"/>
  <c r="T16" i="2"/>
  <c r="S16" i="2"/>
  <c r="R16" i="2"/>
  <c r="Q16" i="2"/>
  <c r="P16" i="2"/>
  <c r="O16" i="2"/>
  <c r="N16" i="2"/>
  <c r="M16" i="2"/>
  <c r="AN5" i="2"/>
  <c r="AN20" i="2" s="1"/>
  <c r="BI343" i="2"/>
  <c r="BI344" i="2"/>
  <c r="BI345" i="2"/>
  <c r="BI346" i="2"/>
  <c r="BI347" i="2"/>
  <c r="BI348" i="2"/>
  <c r="BI349" i="2"/>
  <c r="BI350" i="2"/>
  <c r="BI351" i="2"/>
  <c r="BI352" i="2"/>
  <c r="BI353" i="2"/>
  <c r="BI354" i="2"/>
  <c r="BI355" i="2"/>
  <c r="B25" i="20"/>
  <c r="B26" i="20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8" i="24"/>
  <c r="C7" i="24"/>
  <c r="C6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8" i="24"/>
  <c r="E7" i="24"/>
  <c r="E6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8" i="24"/>
  <c r="D7" i="24"/>
  <c r="D6" i="24"/>
  <c r="M32" i="2" l="1"/>
  <c r="F41" i="16" s="1"/>
  <c r="E49" i="2"/>
  <c r="E64" i="2"/>
  <c r="D42" i="16" s="1"/>
  <c r="E98" i="2"/>
  <c r="D44" i="16" s="1"/>
  <c r="Q98" i="2"/>
  <c r="G44" i="16" s="1"/>
  <c r="M115" i="2"/>
  <c r="F45" i="16" s="1"/>
  <c r="AI97" i="2"/>
  <c r="H64" i="19" s="1"/>
  <c r="H71" i="19" s="1"/>
  <c r="Y115" i="2"/>
  <c r="I45" i="16" s="1"/>
  <c r="E32" i="2"/>
  <c r="D41" i="16" s="1"/>
  <c r="E81" i="2"/>
  <c r="D43" i="16" s="1"/>
  <c r="Y81" i="2"/>
  <c r="I43" i="16" s="1"/>
  <c r="G58" i="16"/>
  <c r="D45" i="16"/>
  <c r="Q115" i="2"/>
  <c r="G45" i="16" s="1"/>
  <c r="Y98" i="2"/>
  <c r="I44" i="16" s="1"/>
  <c r="Q81" i="2"/>
  <c r="G43" i="16" s="1"/>
  <c r="Q64" i="2"/>
  <c r="G42" i="16" s="1"/>
  <c r="Q49" i="2"/>
  <c r="G38" i="16" s="1"/>
  <c r="I49" i="2"/>
  <c r="E38" i="16" s="1"/>
  <c r="Y49" i="2"/>
  <c r="I38" i="16" s="1"/>
  <c r="Y32" i="2"/>
  <c r="I41" i="16" s="1"/>
  <c r="Q32" i="2"/>
  <c r="G41" i="16" s="1"/>
  <c r="Q17" i="2"/>
  <c r="G37" i="16" s="1"/>
  <c r="Y17" i="2"/>
  <c r="I37" i="16" s="1"/>
  <c r="M49" i="2"/>
  <c r="F38" i="16" s="1"/>
  <c r="I64" i="2"/>
  <c r="E42" i="16" s="1"/>
  <c r="M81" i="2"/>
  <c r="F43" i="16" s="1"/>
  <c r="I98" i="2"/>
  <c r="E44" i="16" s="1"/>
  <c r="I115" i="2"/>
  <c r="E45" i="16" s="1"/>
  <c r="M98" i="2"/>
  <c r="F44" i="16" s="1"/>
  <c r="I81" i="2"/>
  <c r="E43" i="16" s="1"/>
  <c r="M64" i="2"/>
  <c r="F42" i="16" s="1"/>
  <c r="D38" i="16"/>
  <c r="I32" i="2"/>
  <c r="E41" i="16" s="1"/>
  <c r="M17" i="2"/>
  <c r="F37" i="16" s="1"/>
  <c r="F25" i="24"/>
  <c r="AJ97" i="2"/>
  <c r="AK114" i="2"/>
  <c r="AY80" i="2"/>
  <c r="X46" i="19" s="1"/>
  <c r="AZ80" i="2"/>
  <c r="AL114" i="2"/>
  <c r="AQ114" i="2"/>
  <c r="P82" i="19" s="1"/>
  <c r="AL80" i="2"/>
  <c r="AJ114" i="2"/>
  <c r="AY114" i="2"/>
  <c r="X82" i="19" s="1"/>
  <c r="AL63" i="2"/>
  <c r="AR114" i="2"/>
  <c r="AP97" i="2"/>
  <c r="AS114" i="2"/>
  <c r="AP80" i="2"/>
  <c r="AQ80" i="2"/>
  <c r="P46" i="19" s="1"/>
  <c r="AR80" i="2"/>
  <c r="AS97" i="2"/>
  <c r="AZ114" i="2"/>
  <c r="AY48" i="2"/>
  <c r="AL48" i="2"/>
  <c r="AZ48" i="2"/>
  <c r="AM48" i="2"/>
  <c r="AS80" i="2"/>
  <c r="AT97" i="2"/>
  <c r="AM114" i="2"/>
  <c r="L82" i="19" s="1"/>
  <c r="BA114" i="2"/>
  <c r="AR97" i="2"/>
  <c r="AJ48" i="2"/>
  <c r="BB63" i="2"/>
  <c r="AJ80" i="2"/>
  <c r="AT80" i="2"/>
  <c r="AK97" i="2"/>
  <c r="AY97" i="2"/>
  <c r="X64" i="19" s="1"/>
  <c r="AN114" i="2"/>
  <c r="BB114" i="2"/>
  <c r="BC113" i="2"/>
  <c r="AC80" i="2"/>
  <c r="AC81" i="2" s="1"/>
  <c r="AT114" i="2"/>
  <c r="AN63" i="2"/>
  <c r="AK48" i="2"/>
  <c r="AK80" i="2"/>
  <c r="AL97" i="2"/>
  <c r="AZ97" i="2"/>
  <c r="AO114" i="2"/>
  <c r="BC112" i="2"/>
  <c r="AS48" i="2"/>
  <c r="AT63" i="2"/>
  <c r="BC77" i="2"/>
  <c r="BC111" i="2"/>
  <c r="AP114" i="2"/>
  <c r="BA48" i="2"/>
  <c r="AN48" i="2"/>
  <c r="BC47" i="2"/>
  <c r="AM97" i="2"/>
  <c r="L64" i="19" s="1"/>
  <c r="AR48" i="2"/>
  <c r="AR63" i="2"/>
  <c r="AS63" i="2"/>
  <c r="AC97" i="2"/>
  <c r="AC98" i="2" s="1"/>
  <c r="AQ63" i="2"/>
  <c r="AN97" i="2"/>
  <c r="BC96" i="2"/>
  <c r="AO97" i="2"/>
  <c r="BC95" i="2"/>
  <c r="AI114" i="2"/>
  <c r="H82" i="19" s="1"/>
  <c r="AI63" i="2"/>
  <c r="AK63" i="2"/>
  <c r="BC94" i="2"/>
  <c r="AT48" i="2"/>
  <c r="AJ63" i="2"/>
  <c r="AM80" i="2"/>
  <c r="L46" i="19" s="1"/>
  <c r="BA80" i="2"/>
  <c r="AQ97" i="2"/>
  <c r="P64" i="19" s="1"/>
  <c r="BB97" i="2"/>
  <c r="AI48" i="2"/>
  <c r="AY63" i="2"/>
  <c r="AN80" i="2"/>
  <c r="BB80" i="2"/>
  <c r="BC79" i="2"/>
  <c r="BB48" i="2"/>
  <c r="AP63" i="2"/>
  <c r="AI80" i="2"/>
  <c r="H46" i="19" s="1"/>
  <c r="BA97" i="2"/>
  <c r="AZ63" i="2"/>
  <c r="AO80" i="2"/>
  <c r="BC78" i="2"/>
  <c r="BC110" i="2"/>
  <c r="AC114" i="2"/>
  <c r="AC115" i="2" s="1"/>
  <c r="BC93" i="2"/>
  <c r="BC76" i="2"/>
  <c r="AC63" i="2"/>
  <c r="AC64" i="2" s="1"/>
  <c r="BC60" i="2"/>
  <c r="AO63" i="2"/>
  <c r="AO48" i="2"/>
  <c r="BC46" i="2"/>
  <c r="AP48" i="2"/>
  <c r="AQ48" i="2"/>
  <c r="AC48" i="2"/>
  <c r="AC49" i="2" s="1"/>
  <c r="BC62" i="2"/>
  <c r="BC45" i="2"/>
  <c r="AM63" i="2"/>
  <c r="BA63" i="2"/>
  <c r="BC61" i="2"/>
  <c r="BC59" i="2"/>
  <c r="BC44" i="2"/>
  <c r="AI31" i="2"/>
  <c r="AS16" i="2"/>
  <c r="AQ31" i="2"/>
  <c r="AT31" i="2"/>
  <c r="AK31" i="2"/>
  <c r="AY31" i="2"/>
  <c r="AR31" i="2"/>
  <c r="AJ31" i="2"/>
  <c r="AL31" i="2"/>
  <c r="AZ31" i="2"/>
  <c r="AS31" i="2"/>
  <c r="BC29" i="2"/>
  <c r="AM31" i="2"/>
  <c r="BA31" i="2"/>
  <c r="BC30" i="2"/>
  <c r="AN31" i="2"/>
  <c r="BB31" i="2"/>
  <c r="BC28" i="2"/>
  <c r="AO31" i="2"/>
  <c r="AC31" i="2"/>
  <c r="AC32" i="2" s="1"/>
  <c r="AP31" i="2"/>
  <c r="AY16" i="2"/>
  <c r="BC27" i="2"/>
  <c r="AQ16" i="2"/>
  <c r="BC12" i="2"/>
  <c r="AR16" i="2"/>
  <c r="BC15" i="2"/>
  <c r="AP16" i="2"/>
  <c r="BC14" i="2"/>
  <c r="BC13" i="2"/>
  <c r="AO16" i="2"/>
  <c r="AM16" i="2"/>
  <c r="AN16" i="2"/>
  <c r="BB16" i="2"/>
  <c r="AT16" i="2"/>
  <c r="BA16" i="2"/>
  <c r="AZ16" i="2"/>
  <c r="AK16" i="2"/>
  <c r="AI16" i="2"/>
  <c r="AJ16" i="2"/>
  <c r="AL16" i="2"/>
  <c r="F12" i="24"/>
  <c r="F11" i="24"/>
  <c r="F21" i="24"/>
  <c r="F29" i="24"/>
  <c r="F13" i="24"/>
  <c r="F7" i="24"/>
  <c r="F8" i="24"/>
  <c r="F20" i="24"/>
  <c r="F15" i="24"/>
  <c r="F22" i="24"/>
  <c r="F28" i="24"/>
  <c r="F19" i="24"/>
  <c r="F26" i="24"/>
  <c r="F18" i="24"/>
  <c r="F10" i="24"/>
  <c r="F14" i="24"/>
  <c r="F9" i="24"/>
  <c r="F23" i="24"/>
  <c r="F27" i="24"/>
  <c r="F17" i="24"/>
  <c r="F6" i="24"/>
  <c r="F24" i="24"/>
  <c r="F16" i="24"/>
  <c r="C61" i="16"/>
  <c r="B61" i="16"/>
  <c r="C60" i="16"/>
  <c r="B60" i="16"/>
  <c r="C57" i="16"/>
  <c r="B57" i="16"/>
  <c r="C56" i="16"/>
  <c r="B56" i="16"/>
  <c r="C53" i="16"/>
  <c r="B53" i="16"/>
  <c r="C52" i="16"/>
  <c r="B52" i="16"/>
  <c r="S48" i="27" l="1"/>
  <c r="U48" i="27" s="1"/>
  <c r="Q11" i="17"/>
  <c r="S45" i="27"/>
  <c r="U45" i="27" s="1"/>
  <c r="P11" i="17"/>
  <c r="S54" i="27"/>
  <c r="U54" i="27" s="1"/>
  <c r="S11" i="17"/>
  <c r="S42" i="27"/>
  <c r="U42" i="27" s="1"/>
  <c r="O11" i="17"/>
  <c r="S75" i="27"/>
  <c r="U75" i="27" s="1"/>
  <c r="Z11" i="17"/>
  <c r="S51" i="27"/>
  <c r="U51" i="27" s="1"/>
  <c r="R11" i="17"/>
  <c r="S39" i="27"/>
  <c r="U39" i="27" s="1"/>
  <c r="N11" i="17"/>
  <c r="S30" i="27"/>
  <c r="S27" i="27"/>
  <c r="S36" i="27"/>
  <c r="U36" i="27" s="1"/>
  <c r="M11" i="17"/>
  <c r="S57" i="27"/>
  <c r="U57" i="27" s="1"/>
  <c r="T11" i="17"/>
  <c r="S33" i="27"/>
  <c r="U33" i="27" s="1"/>
  <c r="L11" i="17"/>
  <c r="S81" i="27"/>
  <c r="U81" i="27" s="1"/>
  <c r="S72" i="27"/>
  <c r="U72" i="27" s="1"/>
  <c r="Y11" i="17"/>
  <c r="S78" i="27"/>
  <c r="U78" i="27" s="1"/>
  <c r="AA11" i="17"/>
  <c r="S24" i="27"/>
  <c r="K33" i="27"/>
  <c r="M33" i="27" s="1"/>
  <c r="J29" i="18"/>
  <c r="L29" i="18" s="1"/>
  <c r="K27" i="27"/>
  <c r="J23" i="18"/>
  <c r="K45" i="27"/>
  <c r="J41" i="18"/>
  <c r="L41" i="18" s="1"/>
  <c r="K24" i="27"/>
  <c r="J20" i="18"/>
  <c r="K30" i="27"/>
  <c r="J26" i="18"/>
  <c r="K51" i="27"/>
  <c r="M51" i="27" s="1"/>
  <c r="J47" i="18"/>
  <c r="L47" i="18" s="1"/>
  <c r="K54" i="27"/>
  <c r="M54" i="27" s="1"/>
  <c r="J50" i="18"/>
  <c r="L50" i="18" s="1"/>
  <c r="J71" i="18"/>
  <c r="L71" i="18" s="1"/>
  <c r="K75" i="27"/>
  <c r="M75" i="27" s="1"/>
  <c r="J74" i="18"/>
  <c r="L74" i="18" s="1"/>
  <c r="K78" i="27"/>
  <c r="M78" i="27" s="1"/>
  <c r="K48" i="27"/>
  <c r="M48" i="27" s="1"/>
  <c r="J44" i="18"/>
  <c r="L44" i="18" s="1"/>
  <c r="K57" i="27"/>
  <c r="M57" i="27" s="1"/>
  <c r="J53" i="18"/>
  <c r="L53" i="18" s="1"/>
  <c r="K81" i="27"/>
  <c r="J77" i="18"/>
  <c r="J68" i="18"/>
  <c r="L68" i="18" s="1"/>
  <c r="K72" i="27"/>
  <c r="M72" i="27" s="1"/>
  <c r="J35" i="18"/>
  <c r="L35" i="18" s="1"/>
  <c r="K39" i="27"/>
  <c r="M39" i="27" s="1"/>
  <c r="J32" i="18"/>
  <c r="L32" i="18" s="1"/>
  <c r="K36" i="27"/>
  <c r="M36" i="27" s="1"/>
  <c r="J38" i="18"/>
  <c r="L38" i="18" s="1"/>
  <c r="K42" i="27"/>
  <c r="M42" i="27" s="1"/>
  <c r="I46" i="16"/>
  <c r="J45" i="16"/>
  <c r="J44" i="16"/>
  <c r="K82" i="19"/>
  <c r="K89" i="19" s="1"/>
  <c r="S82" i="19"/>
  <c r="S89" i="19" s="1"/>
  <c r="Q64" i="19"/>
  <c r="Q71" i="19" s="1"/>
  <c r="R64" i="19"/>
  <c r="R71" i="19" s="1"/>
  <c r="J82" i="19"/>
  <c r="J89" i="19" s="1"/>
  <c r="Y82" i="19"/>
  <c r="Y89" i="19" s="1"/>
  <c r="AA64" i="19"/>
  <c r="AA71" i="19" s="1"/>
  <c r="Z82" i="19"/>
  <c r="Z89" i="19" s="1"/>
  <c r="I64" i="19"/>
  <c r="I71" i="19" s="1"/>
  <c r="AA82" i="19"/>
  <c r="AA89" i="19" s="1"/>
  <c r="I82" i="19"/>
  <c r="I89" i="19" s="1"/>
  <c r="N82" i="19"/>
  <c r="N89" i="19" s="1"/>
  <c r="M82" i="19"/>
  <c r="M89" i="19" s="1"/>
  <c r="S64" i="19"/>
  <c r="S71" i="19" s="1"/>
  <c r="Z64" i="19"/>
  <c r="Z71" i="19" s="1"/>
  <c r="Y64" i="19"/>
  <c r="Y71" i="19" s="1"/>
  <c r="N64" i="19"/>
  <c r="N71" i="19" s="1"/>
  <c r="K64" i="19"/>
  <c r="K71" i="19" s="1"/>
  <c r="J64" i="19"/>
  <c r="J71" i="19" s="1"/>
  <c r="R82" i="19"/>
  <c r="R89" i="19" s="1"/>
  <c r="M64" i="19"/>
  <c r="M71" i="19" s="1"/>
  <c r="O82" i="19"/>
  <c r="O89" i="19" s="1"/>
  <c r="O64" i="19"/>
  <c r="O71" i="19" s="1"/>
  <c r="Q82" i="19"/>
  <c r="Q89" i="19" s="1"/>
  <c r="Z46" i="19"/>
  <c r="Z53" i="19" s="1"/>
  <c r="Y46" i="19"/>
  <c r="Y53" i="19" s="1"/>
  <c r="M46" i="19"/>
  <c r="M53" i="19" s="1"/>
  <c r="S46" i="19"/>
  <c r="S53" i="19" s="1"/>
  <c r="I46" i="19"/>
  <c r="I53" i="19" s="1"/>
  <c r="Q46" i="19"/>
  <c r="Q53" i="19" s="1"/>
  <c r="R46" i="19"/>
  <c r="R53" i="19" s="1"/>
  <c r="AA46" i="19"/>
  <c r="AA53" i="19" s="1"/>
  <c r="J46" i="19"/>
  <c r="J53" i="19" s="1"/>
  <c r="N46" i="19"/>
  <c r="N53" i="19" s="1"/>
  <c r="K46" i="19"/>
  <c r="K53" i="19" s="1"/>
  <c r="O46" i="19"/>
  <c r="O53" i="19" s="1"/>
  <c r="G46" i="16"/>
  <c r="J43" i="16"/>
  <c r="I39" i="16"/>
  <c r="G39" i="16"/>
  <c r="J38" i="16"/>
  <c r="M45" i="27"/>
  <c r="M60" i="27"/>
  <c r="AY49" i="2"/>
  <c r="I53" i="16" s="1"/>
  <c r="I61" i="16" s="1"/>
  <c r="L56" i="18"/>
  <c r="F39" i="16"/>
  <c r="J41" i="16"/>
  <c r="J42" i="16"/>
  <c r="AY64" i="2"/>
  <c r="I16" i="16" s="1"/>
  <c r="M28" i="19"/>
  <c r="M35" i="19" s="1"/>
  <c r="AA28" i="19"/>
  <c r="AA35" i="19" s="1"/>
  <c r="D19" i="16"/>
  <c r="P89" i="19"/>
  <c r="AQ115" i="2"/>
  <c r="G19" i="16" s="1"/>
  <c r="X89" i="19"/>
  <c r="AY115" i="2"/>
  <c r="I19" i="16" s="1"/>
  <c r="L89" i="19"/>
  <c r="AM115" i="2"/>
  <c r="F19" i="16" s="1"/>
  <c r="H89" i="19"/>
  <c r="AI115" i="2"/>
  <c r="E19" i="16" s="1"/>
  <c r="D18" i="16"/>
  <c r="X71" i="19"/>
  <c r="AY98" i="2"/>
  <c r="I18" i="16" s="1"/>
  <c r="AI98" i="2"/>
  <c r="E18" i="16" s="1"/>
  <c r="P71" i="19"/>
  <c r="AQ98" i="2"/>
  <c r="G18" i="16" s="1"/>
  <c r="L71" i="19"/>
  <c r="AM98" i="2"/>
  <c r="F18" i="16" s="1"/>
  <c r="D17" i="16"/>
  <c r="P53" i="19"/>
  <c r="AQ81" i="2"/>
  <c r="G17" i="16" s="1"/>
  <c r="X53" i="19"/>
  <c r="AY81" i="2"/>
  <c r="I17" i="16" s="1"/>
  <c r="H53" i="19"/>
  <c r="AI81" i="2"/>
  <c r="E17" i="16" s="1"/>
  <c r="L53" i="19"/>
  <c r="AM81" i="2"/>
  <c r="F17" i="16" s="1"/>
  <c r="D16" i="16"/>
  <c r="AM64" i="2"/>
  <c r="F16" i="16" s="1"/>
  <c r="AI64" i="2"/>
  <c r="E16" i="16" s="1"/>
  <c r="K28" i="19"/>
  <c r="K35" i="19" s="1"/>
  <c r="AQ64" i="2"/>
  <c r="G16" i="16" s="1"/>
  <c r="AQ49" i="2"/>
  <c r="G53" i="16" s="1"/>
  <c r="G61" i="16" s="1"/>
  <c r="D53" i="16"/>
  <c r="AI49" i="2"/>
  <c r="E53" i="16" s="1"/>
  <c r="AM49" i="2"/>
  <c r="F53" i="16" s="1"/>
  <c r="F61" i="16" s="1"/>
  <c r="AM32" i="2"/>
  <c r="F15" i="16" s="1"/>
  <c r="AQ32" i="2"/>
  <c r="G15" i="16" s="1"/>
  <c r="D15" i="16"/>
  <c r="AI32" i="2"/>
  <c r="E15" i="16" s="1"/>
  <c r="AY32" i="2"/>
  <c r="I15" i="16" s="1"/>
  <c r="AM17" i="2"/>
  <c r="F52" i="16" s="1"/>
  <c r="F60" i="16" s="1"/>
  <c r="H10" i="19"/>
  <c r="AI17" i="2"/>
  <c r="E52" i="16" s="1"/>
  <c r="D52" i="16"/>
  <c r="AY17" i="2"/>
  <c r="I52" i="16" s="1"/>
  <c r="AQ17" i="2"/>
  <c r="G52" i="16" s="1"/>
  <c r="J28" i="19"/>
  <c r="J35" i="19" s="1"/>
  <c r="H28" i="19"/>
  <c r="H35" i="19" s="1"/>
  <c r="I10" i="19"/>
  <c r="AA10" i="19"/>
  <c r="AA17" i="19" s="1"/>
  <c r="Q28" i="19"/>
  <c r="Q35" i="19" s="1"/>
  <c r="O28" i="19"/>
  <c r="O35" i="19" s="1"/>
  <c r="I28" i="19"/>
  <c r="I35" i="19" s="1"/>
  <c r="S28" i="19"/>
  <c r="S35" i="19" s="1"/>
  <c r="Y28" i="19"/>
  <c r="Y35" i="19" s="1"/>
  <c r="X28" i="19"/>
  <c r="X35" i="19" s="1"/>
  <c r="Y10" i="19"/>
  <c r="Y17" i="19" s="1"/>
  <c r="Z10" i="19"/>
  <c r="Z17" i="19" s="1"/>
  <c r="Q10" i="19"/>
  <c r="Q17" i="19" s="1"/>
  <c r="N28" i="19"/>
  <c r="N35" i="19" s="1"/>
  <c r="Z28" i="19"/>
  <c r="Z35" i="19" s="1"/>
  <c r="R28" i="19"/>
  <c r="R35" i="19" s="1"/>
  <c r="N10" i="19"/>
  <c r="N17" i="19" s="1"/>
  <c r="R10" i="19"/>
  <c r="R17" i="19" s="1"/>
  <c r="BC80" i="2"/>
  <c r="BC81" i="2" s="1"/>
  <c r="S10" i="19"/>
  <c r="S17" i="19" s="1"/>
  <c r="K10" i="19"/>
  <c r="K17" i="19" s="1"/>
  <c r="M10" i="19"/>
  <c r="M17" i="19" s="1"/>
  <c r="P10" i="19"/>
  <c r="P17" i="19" s="1"/>
  <c r="BC63" i="2"/>
  <c r="BC64" i="2" s="1"/>
  <c r="L10" i="19"/>
  <c r="L17" i="19" s="1"/>
  <c r="J10" i="19"/>
  <c r="P28" i="19"/>
  <c r="P35" i="19" s="1"/>
  <c r="BC97" i="2"/>
  <c r="BC98" i="2" s="1"/>
  <c r="X10" i="19"/>
  <c r="X17" i="19" s="1"/>
  <c r="O10" i="19"/>
  <c r="O17" i="19" s="1"/>
  <c r="BC114" i="2"/>
  <c r="BC115" i="2" s="1"/>
  <c r="L28" i="19"/>
  <c r="L35" i="19" s="1"/>
  <c r="BC48" i="2"/>
  <c r="BC49" i="2" s="1"/>
  <c r="BC31" i="2"/>
  <c r="BC32" i="2" s="1"/>
  <c r="BC16" i="2"/>
  <c r="F46" i="16"/>
  <c r="AC16" i="2"/>
  <c r="AC17" i="2" s="1"/>
  <c r="C45" i="16"/>
  <c r="B45" i="16"/>
  <c r="C43" i="16"/>
  <c r="B43" i="16"/>
  <c r="C42" i="16"/>
  <c r="B42" i="16"/>
  <c r="C41" i="16"/>
  <c r="B41" i="16"/>
  <c r="C38" i="16"/>
  <c r="B38" i="16"/>
  <c r="C37" i="16"/>
  <c r="B37" i="16"/>
  <c r="C34" i="16"/>
  <c r="B34" i="16"/>
  <c r="B32" i="16"/>
  <c r="C31" i="16"/>
  <c r="B31" i="16"/>
  <c r="C30" i="16"/>
  <c r="B30" i="16"/>
  <c r="C26" i="16"/>
  <c r="B26" i="16"/>
  <c r="C24" i="16"/>
  <c r="B24" i="16"/>
  <c r="C23" i="16"/>
  <c r="B23" i="16"/>
  <c r="C22" i="16"/>
  <c r="B22" i="16"/>
  <c r="C19" i="16"/>
  <c r="C17" i="16"/>
  <c r="C16" i="16"/>
  <c r="C15" i="16"/>
  <c r="B19" i="16"/>
  <c r="B17" i="16"/>
  <c r="B16" i="16"/>
  <c r="B15" i="16"/>
  <c r="C12" i="16"/>
  <c r="C10" i="16"/>
  <c r="B12" i="16"/>
  <c r="B10" i="16"/>
  <c r="B10" i="17"/>
  <c r="B8" i="17"/>
  <c r="R8" i="17" l="1"/>
  <c r="R10" i="17"/>
  <c r="R9" i="17"/>
  <c r="Z8" i="17"/>
  <c r="Z10" i="17"/>
  <c r="Z9" i="17"/>
  <c r="O57" i="28" s="1"/>
  <c r="O8" i="17"/>
  <c r="H32" i="28" s="1"/>
  <c r="O9" i="17"/>
  <c r="O32" i="28" s="1"/>
  <c r="O10" i="17"/>
  <c r="V32" i="28" s="1"/>
  <c r="AA9" i="17"/>
  <c r="O59" i="28" s="1"/>
  <c r="AA8" i="17"/>
  <c r="H59" i="28" s="1"/>
  <c r="AA10" i="17"/>
  <c r="V59" i="28" s="1"/>
  <c r="S8" i="17"/>
  <c r="H41" i="28" s="1"/>
  <c r="S9" i="17"/>
  <c r="O41" i="28" s="1"/>
  <c r="S10" i="17"/>
  <c r="Y9" i="17"/>
  <c r="O55" i="28" s="1"/>
  <c r="Y8" i="17"/>
  <c r="Y10" i="17"/>
  <c r="V55" i="28" s="1"/>
  <c r="P8" i="17"/>
  <c r="H34" i="28" s="1"/>
  <c r="P10" i="17"/>
  <c r="P9" i="17"/>
  <c r="O34" i="28" s="1"/>
  <c r="L8" i="17"/>
  <c r="H25" i="28" s="1"/>
  <c r="L9" i="17"/>
  <c r="L10" i="17"/>
  <c r="T8" i="17"/>
  <c r="H43" i="28" s="1"/>
  <c r="T10" i="17"/>
  <c r="T9" i="17"/>
  <c r="M12" i="17"/>
  <c r="M8" i="17"/>
  <c r="H28" i="28" s="1"/>
  <c r="M10" i="17"/>
  <c r="M9" i="17"/>
  <c r="O28" i="28" s="1"/>
  <c r="N9" i="17"/>
  <c r="O30" i="28" s="1"/>
  <c r="N10" i="17"/>
  <c r="N8" i="17"/>
  <c r="H30" i="28" s="1"/>
  <c r="Q8" i="17"/>
  <c r="H37" i="28" s="1"/>
  <c r="Q12" i="17"/>
  <c r="Q9" i="17"/>
  <c r="Q10" i="17"/>
  <c r="D26" i="16"/>
  <c r="H72" i="19"/>
  <c r="E25" i="16" s="1"/>
  <c r="P90" i="19"/>
  <c r="G26" i="16" s="1"/>
  <c r="H90" i="19"/>
  <c r="E26" i="16" s="1"/>
  <c r="L90" i="19"/>
  <c r="F26" i="16" s="1"/>
  <c r="L72" i="19"/>
  <c r="F25" i="16" s="1"/>
  <c r="P72" i="19"/>
  <c r="G25" i="16" s="1"/>
  <c r="X72" i="19"/>
  <c r="I25" i="16" s="1"/>
  <c r="X90" i="19"/>
  <c r="I26" i="16" s="1"/>
  <c r="L54" i="19"/>
  <c r="F24" i="16" s="1"/>
  <c r="X54" i="19"/>
  <c r="I24" i="16" s="1"/>
  <c r="P54" i="19"/>
  <c r="G24" i="16" s="1"/>
  <c r="D54" i="19"/>
  <c r="D24" i="16" s="1"/>
  <c r="K84" i="27"/>
  <c r="BC17" i="2"/>
  <c r="S84" i="27"/>
  <c r="G20" i="16"/>
  <c r="AB53" i="19"/>
  <c r="H54" i="19"/>
  <c r="E24" i="16" s="1"/>
  <c r="AB89" i="19"/>
  <c r="J19" i="16"/>
  <c r="AB82" i="19"/>
  <c r="AB64" i="19"/>
  <c r="J18" i="16"/>
  <c r="I20" i="16"/>
  <c r="J17" i="16"/>
  <c r="AB46" i="19"/>
  <c r="J16" i="16"/>
  <c r="H36" i="19"/>
  <c r="E23" i="16" s="1"/>
  <c r="J53" i="16"/>
  <c r="J15" i="16"/>
  <c r="G54" i="16"/>
  <c r="G60" i="16"/>
  <c r="G62" i="16" s="1"/>
  <c r="J52" i="16"/>
  <c r="I54" i="16"/>
  <c r="L18" i="19"/>
  <c r="F22" i="16" s="1"/>
  <c r="X18" i="19"/>
  <c r="I22" i="16" s="1"/>
  <c r="X36" i="19"/>
  <c r="I23" i="16" s="1"/>
  <c r="I31" i="16" s="1"/>
  <c r="L7" i="17"/>
  <c r="T7" i="17"/>
  <c r="O43" i="28"/>
  <c r="H55" i="28"/>
  <c r="Y7" i="17"/>
  <c r="M7" i="17"/>
  <c r="AB28" i="19"/>
  <c r="AA7" i="17"/>
  <c r="O37" i="28"/>
  <c r="Q7" i="17"/>
  <c r="P18" i="19"/>
  <c r="G22" i="16" s="1"/>
  <c r="H57" i="28"/>
  <c r="Z7" i="17"/>
  <c r="V57" i="28"/>
  <c r="D23" i="16"/>
  <c r="AB35" i="19"/>
  <c r="S7" i="17"/>
  <c r="P7" i="17"/>
  <c r="O7" i="17"/>
  <c r="O39" i="28"/>
  <c r="R7" i="17"/>
  <c r="H39" i="28"/>
  <c r="L36" i="19"/>
  <c r="F23" i="16" s="1"/>
  <c r="D25" i="16"/>
  <c r="AB71" i="19"/>
  <c r="P36" i="19"/>
  <c r="G23" i="16" s="1"/>
  <c r="G31" i="16" s="1"/>
  <c r="N7" i="17"/>
  <c r="E46" i="16"/>
  <c r="J28" i="4"/>
  <c r="C28" i="4"/>
  <c r="K46" i="4"/>
  <c r="T30" i="27" s="1"/>
  <c r="U30" i="27" s="1"/>
  <c r="J46" i="4"/>
  <c r="T27" i="27" s="1"/>
  <c r="U27" i="27" s="1"/>
  <c r="I46" i="4"/>
  <c r="T24" i="27" s="1"/>
  <c r="U24" i="27" s="1"/>
  <c r="AC45" i="4"/>
  <c r="AC44" i="4"/>
  <c r="AC43" i="4"/>
  <c r="AC42" i="4"/>
  <c r="AC41" i="4"/>
  <c r="AC40" i="4"/>
  <c r="AC39" i="4"/>
  <c r="AC38" i="4"/>
  <c r="AC37" i="4"/>
  <c r="AC36" i="4"/>
  <c r="AC35" i="4"/>
  <c r="AC34" i="4"/>
  <c r="C31" i="4"/>
  <c r="J5" i="4"/>
  <c r="C5" i="4"/>
  <c r="C10" i="19"/>
  <c r="H5" i="19"/>
  <c r="B5" i="19"/>
  <c r="B2" i="19"/>
  <c r="B24" i="20"/>
  <c r="E16" i="2"/>
  <c r="H16" i="2"/>
  <c r="I16" i="2"/>
  <c r="J16" i="2"/>
  <c r="V43" i="28" l="1"/>
  <c r="V59" i="29"/>
  <c r="V57" i="29"/>
  <c r="V58" i="29"/>
  <c r="V45" i="29"/>
  <c r="V44" i="29"/>
  <c r="V34" i="28"/>
  <c r="V46" i="29"/>
  <c r="V38" i="29"/>
  <c r="V37" i="29"/>
  <c r="V28" i="28"/>
  <c r="V39" i="29"/>
  <c r="V54" i="29"/>
  <c r="V53" i="29"/>
  <c r="V10" i="28"/>
  <c r="V55" i="29"/>
  <c r="V41" i="28"/>
  <c r="V25" i="28"/>
  <c r="V36" i="29"/>
  <c r="V35" i="29"/>
  <c r="V34" i="29"/>
  <c r="V41" i="29"/>
  <c r="V30" i="28"/>
  <c r="V42" i="29"/>
  <c r="V40" i="29"/>
  <c r="V39" i="28"/>
  <c r="V52" i="29"/>
  <c r="V51" i="29"/>
  <c r="V50" i="29"/>
  <c r="V47" i="29"/>
  <c r="V37" i="28"/>
  <c r="V48" i="29"/>
  <c r="V49" i="29"/>
  <c r="O25" i="28"/>
  <c r="O10" i="28"/>
  <c r="G27" i="16"/>
  <c r="J24" i="16"/>
  <c r="J26" i="16"/>
  <c r="O58" i="29"/>
  <c r="O59" i="29"/>
  <c r="O57" i="29"/>
  <c r="H59" i="29"/>
  <c r="H57" i="29"/>
  <c r="H58" i="29"/>
  <c r="O54" i="29"/>
  <c r="O55" i="29"/>
  <c r="O53" i="29"/>
  <c r="H32" i="29"/>
  <c r="H33" i="29"/>
  <c r="H31" i="29"/>
  <c r="H36" i="29"/>
  <c r="H35" i="29"/>
  <c r="H34" i="29"/>
  <c r="O51" i="29"/>
  <c r="O52" i="29"/>
  <c r="O50" i="29"/>
  <c r="H64" i="29"/>
  <c r="H65" i="29"/>
  <c r="H63" i="29"/>
  <c r="H47" i="29"/>
  <c r="H48" i="29"/>
  <c r="H49" i="29"/>
  <c r="H42" i="29"/>
  <c r="H41" i="29"/>
  <c r="H40" i="29"/>
  <c r="O35" i="29"/>
  <c r="O34" i="29"/>
  <c r="O36" i="29"/>
  <c r="H62" i="29"/>
  <c r="H61" i="29"/>
  <c r="H60" i="29"/>
  <c r="E17" i="2"/>
  <c r="D37" i="16" s="1"/>
  <c r="H45" i="29"/>
  <c r="H46" i="29"/>
  <c r="H44" i="29"/>
  <c r="O37" i="29"/>
  <c r="O38" i="29"/>
  <c r="O39" i="29"/>
  <c r="H52" i="29"/>
  <c r="H50" i="29"/>
  <c r="H51" i="29"/>
  <c r="O45" i="29"/>
  <c r="O46" i="29"/>
  <c r="O44" i="29"/>
  <c r="H54" i="29"/>
  <c r="H55" i="29"/>
  <c r="H53" i="29"/>
  <c r="O32" i="29"/>
  <c r="O33" i="29"/>
  <c r="O31" i="29"/>
  <c r="O28" i="29"/>
  <c r="O27" i="29"/>
  <c r="O29" i="29"/>
  <c r="O49" i="29"/>
  <c r="O47" i="29"/>
  <c r="O48" i="29"/>
  <c r="H38" i="29"/>
  <c r="H37" i="29"/>
  <c r="H39" i="29"/>
  <c r="H28" i="29"/>
  <c r="H27" i="29"/>
  <c r="H29" i="29"/>
  <c r="J25" i="16"/>
  <c r="O42" i="29"/>
  <c r="O40" i="29"/>
  <c r="O41" i="29"/>
  <c r="O60" i="29"/>
  <c r="O61" i="29"/>
  <c r="O62" i="29"/>
  <c r="O64" i="29"/>
  <c r="O63" i="29"/>
  <c r="O65" i="29"/>
  <c r="G30" i="16"/>
  <c r="I47" i="4"/>
  <c r="E57" i="16" s="1"/>
  <c r="E61" i="16" s="1"/>
  <c r="D57" i="16"/>
  <c r="J23" i="16"/>
  <c r="F27" i="16"/>
  <c r="F30" i="16"/>
  <c r="I30" i="16"/>
  <c r="I27" i="16"/>
  <c r="G11" i="16"/>
  <c r="G10" i="16"/>
  <c r="G32" i="16" s="1"/>
  <c r="G9" i="16"/>
  <c r="G12" i="16"/>
  <c r="G34" i="16" s="1"/>
  <c r="F10" i="16"/>
  <c r="F12" i="16"/>
  <c r="F11" i="16"/>
  <c r="F9" i="16"/>
  <c r="AC46" i="4"/>
  <c r="AC47" i="4" s="1"/>
  <c r="J57" i="16" l="1"/>
  <c r="G29" i="16"/>
  <c r="F33" i="16"/>
  <c r="G33" i="16"/>
  <c r="G13" i="16"/>
  <c r="G35" i="16" s="1"/>
  <c r="F29" i="16"/>
  <c r="F13" i="16"/>
  <c r="F32" i="16"/>
  <c r="D61" i="16"/>
  <c r="F31" i="16"/>
  <c r="J23" i="4"/>
  <c r="J11" i="17" s="1"/>
  <c r="I23" i="4"/>
  <c r="I11" i="17" s="1"/>
  <c r="L16" i="2"/>
  <c r="K16" i="2"/>
  <c r="I10" i="17" l="1"/>
  <c r="I9" i="17"/>
  <c r="I8" i="17"/>
  <c r="J8" i="17"/>
  <c r="H21" i="28" s="1"/>
  <c r="J10" i="17"/>
  <c r="J9" i="17"/>
  <c r="L24" i="27"/>
  <c r="K20" i="18"/>
  <c r="L27" i="27"/>
  <c r="K23" i="18"/>
  <c r="L23" i="18" s="1"/>
  <c r="M24" i="27"/>
  <c r="M21" i="27"/>
  <c r="L14" i="18"/>
  <c r="L17" i="18"/>
  <c r="I17" i="2"/>
  <c r="E37" i="16" s="1"/>
  <c r="E39" i="16" s="1"/>
  <c r="F34" i="16"/>
  <c r="F20" i="16"/>
  <c r="E31" i="16"/>
  <c r="E20" i="16"/>
  <c r="AB11" i="19"/>
  <c r="AC11" i="4"/>
  <c r="H22" i="29" l="1"/>
  <c r="H23" i="29"/>
  <c r="H21" i="29"/>
  <c r="J7" i="17"/>
  <c r="O21" i="28"/>
  <c r="J37" i="16"/>
  <c r="I7" i="17"/>
  <c r="H19" i="28"/>
  <c r="O19" i="28"/>
  <c r="V25" i="29" l="1"/>
  <c r="V26" i="29"/>
  <c r="V24" i="29"/>
  <c r="V19" i="28"/>
  <c r="V28" i="29"/>
  <c r="V27" i="29"/>
  <c r="V29" i="29"/>
  <c r="V21" i="28"/>
  <c r="H18" i="29"/>
  <c r="H19" i="29"/>
  <c r="H20" i="29"/>
  <c r="O22" i="29"/>
  <c r="O23" i="29"/>
  <c r="O21" i="29"/>
  <c r="O18" i="29"/>
  <c r="O19" i="29"/>
  <c r="O20" i="29"/>
  <c r="D31" i="16"/>
  <c r="J31" i="16" s="1"/>
  <c r="AC22" i="4"/>
  <c r="AC21" i="4"/>
  <c r="AC20" i="4"/>
  <c r="AC19" i="4"/>
  <c r="AC18" i="4"/>
  <c r="AC17" i="4"/>
  <c r="AC16" i="4"/>
  <c r="AC15" i="4"/>
  <c r="AC14" i="4"/>
  <c r="AC13" i="4"/>
  <c r="AC12" i="4"/>
  <c r="AB16" i="19"/>
  <c r="AB15" i="19"/>
  <c r="AB14" i="19"/>
  <c r="AB13" i="19"/>
  <c r="AB12" i="19"/>
  <c r="AB23" i="4" l="1"/>
  <c r="AB11" i="17" s="1"/>
  <c r="BM358" i="2"/>
  <c r="BL355" i="2"/>
  <c r="BK355" i="2"/>
  <c r="BJ355" i="2"/>
  <c r="BM357" i="2"/>
  <c r="BL354" i="2"/>
  <c r="BK354" i="2"/>
  <c r="BJ354" i="2"/>
  <c r="BM356" i="2"/>
  <c r="BL353" i="2"/>
  <c r="BK353" i="2"/>
  <c r="BJ353" i="2"/>
  <c r="BM355" i="2"/>
  <c r="BL352" i="2"/>
  <c r="BK352" i="2"/>
  <c r="BJ352" i="2"/>
  <c r="BM354" i="2"/>
  <c r="BL351" i="2"/>
  <c r="BK351" i="2"/>
  <c r="BJ351" i="2"/>
  <c r="BM353" i="2"/>
  <c r="BL350" i="2"/>
  <c r="BK350" i="2"/>
  <c r="BJ350" i="2"/>
  <c r="BM352" i="2"/>
  <c r="BL349" i="2"/>
  <c r="BK349" i="2"/>
  <c r="BJ349" i="2"/>
  <c r="BM351" i="2"/>
  <c r="BL348" i="2"/>
  <c r="BK348" i="2"/>
  <c r="BJ348" i="2"/>
  <c r="BM350" i="2"/>
  <c r="BL347" i="2"/>
  <c r="BK347" i="2"/>
  <c r="BJ347" i="2"/>
  <c r="BM349" i="2"/>
  <c r="BL346" i="2"/>
  <c r="BK346" i="2"/>
  <c r="BJ346" i="2"/>
  <c r="BM348" i="2"/>
  <c r="BL345" i="2"/>
  <c r="BK345" i="2"/>
  <c r="BJ345" i="2"/>
  <c r="BM347" i="2"/>
  <c r="BL344" i="2"/>
  <c r="BK344" i="2"/>
  <c r="BJ344" i="2"/>
  <c r="AD282" i="2"/>
  <c r="AD283" i="2"/>
  <c r="AD284" i="2"/>
  <c r="AD285" i="2"/>
  <c r="AD286" i="2"/>
  <c r="AD287" i="2"/>
  <c r="AD288" i="2"/>
  <c r="AD289" i="2"/>
  <c r="AD290" i="2"/>
  <c r="AD291" i="2"/>
  <c r="AD292" i="2"/>
  <c r="AD281" i="2"/>
  <c r="AB10" i="17" l="1"/>
  <c r="AB8" i="17"/>
  <c r="AB9" i="17"/>
  <c r="Y12" i="17"/>
  <c r="K77" i="18"/>
  <c r="L77" i="18" s="1"/>
  <c r="L81" i="27"/>
  <c r="M81" i="27" s="1"/>
  <c r="Y24" i="4"/>
  <c r="I56" i="16" s="1"/>
  <c r="F58" i="16"/>
  <c r="I58" i="16" l="1"/>
  <c r="I60" i="16"/>
  <c r="I62" i="16" s="1"/>
  <c r="O61" i="28"/>
  <c r="V61" i="28"/>
  <c r="AB7" i="17"/>
  <c r="H61" i="28"/>
  <c r="C27" i="20"/>
  <c r="H67" i="29" l="1"/>
  <c r="H68" i="29"/>
  <c r="H66" i="29"/>
  <c r="O67" i="29"/>
  <c r="O68" i="29"/>
  <c r="O66" i="29"/>
  <c r="I12" i="16"/>
  <c r="I34" i="16" s="1"/>
  <c r="I9" i="16"/>
  <c r="I11" i="16"/>
  <c r="I10" i="16"/>
  <c r="I32" i="16" s="1"/>
  <c r="I29" i="16" l="1"/>
  <c r="I33" i="16"/>
  <c r="I13" i="16"/>
  <c r="I35" i="16" s="1"/>
  <c r="F54" i="16"/>
  <c r="F62" i="16"/>
  <c r="E54" i="16"/>
  <c r="F35" i="16" l="1"/>
  <c r="D39" i="16" l="1"/>
  <c r="J39" i="16" s="1"/>
  <c r="I17" i="19" l="1"/>
  <c r="H17" i="19"/>
  <c r="J17" i="19"/>
  <c r="H18" i="19" l="1"/>
  <c r="E22" i="16" s="1"/>
  <c r="D54" i="16"/>
  <c r="BJ343" i="2"/>
  <c r="E30" i="16" l="1"/>
  <c r="E27" i="16"/>
  <c r="BL343" i="2"/>
  <c r="BK343" i="2"/>
  <c r="K23" i="4"/>
  <c r="K11" i="17" s="1"/>
  <c r="K9" i="17" l="1"/>
  <c r="K8" i="17"/>
  <c r="K10" i="17"/>
  <c r="I12" i="17"/>
  <c r="L30" i="27"/>
  <c r="M30" i="27" s="1"/>
  <c r="K26" i="18"/>
  <c r="L26" i="18" s="1"/>
  <c r="M15" i="27"/>
  <c r="M12" i="27"/>
  <c r="M27" i="27"/>
  <c r="L11" i="18"/>
  <c r="K7" i="17"/>
  <c r="L20" i="18"/>
  <c r="I24" i="4"/>
  <c r="E56" i="16" s="1"/>
  <c r="E60" i="16" s="1"/>
  <c r="E62" i="16" s="1"/>
  <c r="E24" i="4"/>
  <c r="D56" i="16" s="1"/>
  <c r="U370" i="18"/>
  <c r="AH293" i="17"/>
  <c r="U371" i="18"/>
  <c r="H12" i="29" l="1"/>
  <c r="H13" i="29"/>
  <c r="H11" i="29"/>
  <c r="O16" i="29"/>
  <c r="O14" i="29"/>
  <c r="O15" i="29"/>
  <c r="O12" i="29"/>
  <c r="O13" i="29"/>
  <c r="O11" i="29"/>
  <c r="D10" i="16"/>
  <c r="D32" i="16" s="1"/>
  <c r="E10" i="16"/>
  <c r="H23" i="28"/>
  <c r="O23" i="28"/>
  <c r="M18" i="27"/>
  <c r="L84" i="27"/>
  <c r="M84" i="27" s="1"/>
  <c r="AC11" i="17"/>
  <c r="J56" i="16"/>
  <c r="D60" i="16"/>
  <c r="D62" i="16" s="1"/>
  <c r="D9" i="16"/>
  <c r="D12" i="16"/>
  <c r="D58" i="16"/>
  <c r="AH295" i="17"/>
  <c r="U372" i="18"/>
  <c r="BM346" i="2"/>
  <c r="U366" i="18"/>
  <c r="U367" i="18"/>
  <c r="C8" i="4"/>
  <c r="B7" i="2"/>
  <c r="C2" i="4"/>
  <c r="B29" i="16"/>
  <c r="E9" i="16" l="1"/>
  <c r="J9" i="16" s="1"/>
  <c r="C4" i="22" s="1"/>
  <c r="E12" i="16"/>
  <c r="J12" i="16" s="1"/>
  <c r="V32" i="29"/>
  <c r="V33" i="29"/>
  <c r="V31" i="29"/>
  <c r="V23" i="28"/>
  <c r="AC12" i="17"/>
  <c r="D11" i="16"/>
  <c r="D33" i="16" s="1"/>
  <c r="O25" i="29"/>
  <c r="O26" i="29"/>
  <c r="O24" i="29"/>
  <c r="H26" i="29"/>
  <c r="H24" i="29"/>
  <c r="H25" i="29"/>
  <c r="H14" i="29"/>
  <c r="H16" i="29"/>
  <c r="H15" i="29"/>
  <c r="E11" i="16"/>
  <c r="E33" i="16" s="1"/>
  <c r="AC7" i="17"/>
  <c r="AC10" i="17"/>
  <c r="AC8" i="17"/>
  <c r="AC9" i="17"/>
  <c r="J10" i="16"/>
  <c r="AC23" i="4"/>
  <c r="AC24" i="4" s="1"/>
  <c r="U365" i="18"/>
  <c r="AH294" i="17"/>
  <c r="B2" i="16"/>
  <c r="J11" i="16" l="1"/>
  <c r="J33" i="16"/>
  <c r="E58" i="16"/>
  <c r="D46" i="16"/>
  <c r="J46" i="16" s="1"/>
  <c r="K80" i="18"/>
  <c r="J80" i="18"/>
  <c r="AH292" i="17"/>
  <c r="K44" i="16" l="1"/>
  <c r="C9" i="22"/>
  <c r="T84" i="27"/>
  <c r="U84" i="27" s="1"/>
  <c r="J58" i="16"/>
  <c r="J60" i="16"/>
  <c r="D20" i="16"/>
  <c r="AB10" i="19"/>
  <c r="L8" i="18"/>
  <c r="U369" i="18"/>
  <c r="J20" i="16" l="1"/>
  <c r="C6" i="22" s="1"/>
  <c r="K41" i="16"/>
  <c r="K43" i="16"/>
  <c r="K42" i="16"/>
  <c r="K45" i="16"/>
  <c r="D22" i="16"/>
  <c r="K38" i="16"/>
  <c r="K37" i="16"/>
  <c r="U368" i="18"/>
  <c r="J22" i="16" l="1"/>
  <c r="D30" i="16"/>
  <c r="K18" i="16"/>
  <c r="K46" i="16"/>
  <c r="K39" i="16"/>
  <c r="AB17" i="19"/>
  <c r="J54" i="16"/>
  <c r="L80" i="18"/>
  <c r="J30" i="16" l="1"/>
  <c r="J61" i="16"/>
  <c r="K17" i="16"/>
  <c r="K19" i="16"/>
  <c r="K16" i="16"/>
  <c r="K15" i="16"/>
  <c r="J62" i="16" l="1"/>
  <c r="K61" i="16" s="1"/>
  <c r="D27" i="16"/>
  <c r="K20" i="16"/>
  <c r="J27" i="16" l="1"/>
  <c r="K57" i="16"/>
  <c r="K56" i="16"/>
  <c r="K52" i="16"/>
  <c r="K60" i="16"/>
  <c r="K62" i="16" s="1"/>
  <c r="K53" i="16"/>
  <c r="K25" i="16" l="1"/>
  <c r="C7" i="22"/>
  <c r="E29" i="16"/>
  <c r="K58" i="16"/>
  <c r="K54" i="16"/>
  <c r="E34" i="16"/>
  <c r="K26" i="16"/>
  <c r="K24" i="16"/>
  <c r="K23" i="16"/>
  <c r="K22" i="16"/>
  <c r="E32" i="16" l="1"/>
  <c r="K27" i="16"/>
  <c r="E13" i="16" l="1"/>
  <c r="E35" i="16" s="1"/>
  <c r="D34" i="16"/>
  <c r="J34" i="16" s="1"/>
  <c r="D29" i="16"/>
  <c r="J29" i="16" s="1"/>
  <c r="D13" i="16" l="1"/>
  <c r="J13" i="16" s="1"/>
  <c r="C5" i="22" s="1"/>
  <c r="J32" i="16"/>
  <c r="K12" i="16" l="1"/>
  <c r="K11" i="16"/>
  <c r="D35" i="16"/>
  <c r="K10" i="16"/>
  <c r="L35" i="16"/>
  <c r="K9" i="16"/>
  <c r="J35" i="16" l="1"/>
  <c r="K13" i="16"/>
  <c r="K33" i="16" l="1"/>
  <c r="C8" i="22"/>
  <c r="K34" i="16"/>
  <c r="K30" i="16"/>
  <c r="K31" i="16"/>
  <c r="K29" i="16"/>
  <c r="K32" i="16"/>
  <c r="K35" i="16" l="1"/>
</calcChain>
</file>

<file path=xl/sharedStrings.xml><?xml version="1.0" encoding="utf-8"?>
<sst xmlns="http://schemas.openxmlformats.org/spreadsheetml/2006/main" count="2116" uniqueCount="353">
  <si>
    <t>FAST-TRACK PROJECT PLAN</t>
  </si>
  <si>
    <t xml:space="preserve">Only Enter Into Green Highlighted Cells </t>
  </si>
  <si>
    <t>PROJECT MILESTONES AND BUDGET DOCUMENT</t>
  </si>
  <si>
    <t>PLEASE ENTER BELOW INFORMATION</t>
  </si>
  <si>
    <t xml:space="preserve">FURTHER INSTRUCTIONS </t>
  </si>
  <si>
    <t>Project Name</t>
  </si>
  <si>
    <t>Fill In this Sheet First to populate Other Sheet Table Titles</t>
  </si>
  <si>
    <t>Industry Partner Contributions to  = 50%</t>
  </si>
  <si>
    <t>Project Start Date</t>
  </si>
  <si>
    <t>Format: DD/MM/YY</t>
  </si>
  <si>
    <t>Project End Date</t>
  </si>
  <si>
    <t>Project Parties</t>
  </si>
  <si>
    <t>PLEASE ENTER PROJECT PARTY NAMES BELOW</t>
  </si>
  <si>
    <t>Research Organisation 1</t>
  </si>
  <si>
    <t>Research Organisation 2</t>
  </si>
  <si>
    <t>Industry Participant 1</t>
  </si>
  <si>
    <t>Industry Participant 2</t>
  </si>
  <si>
    <t>PROJECT CASH CONTRIBUTION RATIO / PERCENTAGE</t>
  </si>
  <si>
    <t>Total</t>
  </si>
  <si>
    <t>INFORMATION AND INSTRUCTIONS</t>
  </si>
  <si>
    <t>Worksheet</t>
  </si>
  <si>
    <t>Info</t>
  </si>
  <si>
    <t>Instructions</t>
  </si>
  <si>
    <t>Project Milestones</t>
  </si>
  <si>
    <t>Listing of Project Milestones</t>
  </si>
  <si>
    <t>List milestone as per Project application into relevant Financial Quarters.</t>
  </si>
  <si>
    <t xml:space="preserve">Staff </t>
  </si>
  <si>
    <t>Staff Salary details (Including In-Kind)</t>
  </si>
  <si>
    <t>Please enter relevant details into highlighted (green) areas of the table.</t>
  </si>
  <si>
    <t>Non staff In-kind</t>
  </si>
  <si>
    <t>Non Staff In-Kind Contribution to project</t>
  </si>
  <si>
    <t>Opex</t>
  </si>
  <si>
    <t>Operating expenditure and PhDs details</t>
  </si>
  <si>
    <t>Cash cont</t>
  </si>
  <si>
    <t xml:space="preserve">Summary of Cash Contributions </t>
  </si>
  <si>
    <t>No data entry required, excel will populate this worksheet.</t>
  </si>
  <si>
    <t>Summary</t>
  </si>
  <si>
    <t>Summary of Project Contributions and Expenses</t>
  </si>
  <si>
    <t>Info for Application</t>
  </si>
  <si>
    <t>Budget Summary to tranfer to Project application</t>
  </si>
  <si>
    <t>Eligible Expendtiure &amp; In-Kind</t>
  </si>
  <si>
    <t>Eligible OPEX, Salary and In-Kind guide</t>
  </si>
  <si>
    <t>Please read to understand Eligible expenditure and In-Kind</t>
  </si>
  <si>
    <t>Version updated 21st March 2025</t>
  </si>
  <si>
    <t>PROJECT MILESTONES/DELIVERABLES</t>
  </si>
  <si>
    <t>(Amounts exclude GST)</t>
  </si>
  <si>
    <t>Financial Year &amp; QRT</t>
  </si>
  <si>
    <t>Milestone Number</t>
  </si>
  <si>
    <t>Quarterly Project Milestones (Completed in Quarter)</t>
  </si>
  <si>
    <t>Date for Start of Milestone</t>
  </si>
  <si>
    <t>Date for achievement of milestone</t>
  </si>
  <si>
    <t>QUARTERLY BUDGET ($)</t>
  </si>
  <si>
    <t>FURTHER INSTRUCTIONS</t>
  </si>
  <si>
    <t>Salaries</t>
  </si>
  <si>
    <t>OPEX</t>
  </si>
  <si>
    <t>Please enter milestones number, milestone description and achivement/completed by date.</t>
  </si>
  <si>
    <t>Only enter info into relevant financial quarters</t>
  </si>
  <si>
    <t>List Milestones in quarter they are completed</t>
  </si>
  <si>
    <t>Only List 2-3 Milestones per Quarter</t>
  </si>
  <si>
    <t>Add more rows into each quarter if required</t>
  </si>
  <si>
    <t>FY2026/27 Q1</t>
  </si>
  <si>
    <t>FY2026/27 Q2</t>
  </si>
  <si>
    <t>FY2026/27 Q3</t>
  </si>
  <si>
    <t>FY2026/27 Q4</t>
  </si>
  <si>
    <t>TOTAL</t>
  </si>
  <si>
    <t>Only Enter infor into "Green" highlighted cells</t>
  </si>
  <si>
    <t>:</t>
  </si>
  <si>
    <t>Name of Staff (Incl title)</t>
  </si>
  <si>
    <t>Position</t>
  </si>
  <si>
    <t>Base salary $ (pa)</t>
  </si>
  <si>
    <t>FURTHER INSTRUCTIONS - Staff Resoures CASH</t>
  </si>
  <si>
    <t>FTE</t>
  </si>
  <si>
    <t>$</t>
  </si>
  <si>
    <t>Enter Staff name, Position, Base Salary (excluding payroll on-cost) and Full time equivilent (FTE) component for the project.</t>
  </si>
  <si>
    <t>STAFF RESOURCES - CASH</t>
  </si>
  <si>
    <t>FTE component should be the allocation for the quarter.</t>
  </si>
  <si>
    <t>FTE example: J.Burke works on the project 1 days a week from Oct to Dec 2025 equal to 0.2 FTE.</t>
  </si>
  <si>
    <t>FTE example: Luke works on the project 2 days a week from Nov to Dec 2025 equal to 0.26 FTE.</t>
  </si>
  <si>
    <t>TOTAL FTE per staff is calculated as an annualised amount.</t>
  </si>
  <si>
    <t>Only enter info into "green" highlighted cells.</t>
  </si>
  <si>
    <t>NON STAFF RESOURCES INKIND</t>
  </si>
  <si>
    <t>NON STAFF RESOURCES - INKIND</t>
  </si>
  <si>
    <t>FURTHER INSTRUCTIONS - Non Staff In-Kind</t>
  </si>
  <si>
    <t>Example: University uses an asset such as testing equipments for the project 5 days during a quarter. University rent out rate for this facility/service to external parties is nominally priced at $2,000 per day (ex GST).
Total Non Staff IK from this is $10,000.</t>
  </si>
  <si>
    <t>Details of the Items</t>
  </si>
  <si>
    <t>Location</t>
  </si>
  <si>
    <t>Staff administration costs</t>
  </si>
  <si>
    <t xml:space="preserve">Eligible non-staff in-kind contributions include facilities, equipment, services, and employee overhead for cash-funded staff, as long as they are realistic, reasonable, and justifiable. </t>
  </si>
  <si>
    <r>
      <rPr>
        <b/>
        <sz val="11"/>
        <color theme="1"/>
        <rFont val="Arial"/>
        <family val="2"/>
      </rPr>
      <t>Eligible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Facilities:</t>
    </r>
    <r>
      <rPr>
        <sz val="11"/>
        <color theme="1"/>
        <rFont val="Arial"/>
        <family val="2"/>
      </rPr>
      <t xml:space="preserve"> Use of buildings, labs, or other infrastructure. 
</t>
    </r>
    <r>
      <rPr>
        <b/>
        <sz val="11"/>
        <color theme="1"/>
        <rFont val="Arial"/>
        <family val="2"/>
      </rPr>
      <t>Equipment:</t>
    </r>
    <r>
      <rPr>
        <sz val="11"/>
        <color theme="1"/>
        <rFont val="Arial"/>
        <family val="2"/>
      </rPr>
      <t xml:space="preserve"> Provision of specialized or general research equipment. 
</t>
    </r>
    <r>
      <rPr>
        <b/>
        <sz val="11"/>
        <color theme="1"/>
        <rFont val="Arial"/>
        <family val="2"/>
      </rPr>
      <t xml:space="preserve">Services: </t>
    </r>
    <r>
      <rPr>
        <sz val="11"/>
        <color theme="1"/>
        <rFont val="Arial"/>
        <family val="2"/>
      </rPr>
      <t xml:space="preserve">Access to specialized services, such as testing or analysis. </t>
    </r>
  </si>
  <si>
    <t>Total Research - Non staff In-kind</t>
  </si>
  <si>
    <r>
      <rPr>
        <b/>
        <sz val="11"/>
        <color theme="1"/>
        <rFont val="Arial"/>
        <family val="2"/>
      </rPr>
      <t>Requirements for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Realistic, Reasonable, and Justifiable: </t>
    </r>
    <r>
      <rPr>
        <sz val="11"/>
        <color theme="1"/>
        <rFont val="Arial"/>
        <family val="2"/>
      </rPr>
      <t xml:space="preserve">The value of in-kind contributions must be determined by the partner and be justifiable in terms of the project's needs. 
</t>
    </r>
    <r>
      <rPr>
        <b/>
        <sz val="11"/>
        <color theme="1"/>
        <rFont val="Arial"/>
        <family val="2"/>
      </rPr>
      <t xml:space="preserve">Directly Related to the Project: </t>
    </r>
    <r>
      <rPr>
        <sz val="11"/>
        <color theme="1"/>
        <rFont val="Arial"/>
        <family val="2"/>
      </rPr>
      <t xml:space="preserve">The in-kind contributions must directly support the project's activities. </t>
    </r>
  </si>
  <si>
    <t>OPERATING EXPENDITURES BUDGET</t>
  </si>
  <si>
    <t>OPERATING EXPENDITURES ($)</t>
  </si>
  <si>
    <t>($)</t>
  </si>
  <si>
    <t>Please note: Total OPEX must be less than or equal to 33% of the project Cost.</t>
  </si>
  <si>
    <t>Calculation Sheet "Locked"</t>
  </si>
  <si>
    <t>CASH CONTRIBUTIONS - PAYMENT SCHEDULE</t>
  </si>
  <si>
    <t>(Excluding GST)</t>
  </si>
  <si>
    <t>FY2025/26</t>
  </si>
  <si>
    <t>FY2026/27</t>
  </si>
  <si>
    <t>FY2027/28</t>
  </si>
  <si>
    <t>Q1</t>
  </si>
  <si>
    <t>Q2</t>
  </si>
  <si>
    <t>Q3</t>
  </si>
  <si>
    <t>Q4</t>
  </si>
  <si>
    <t>Sub-total</t>
  </si>
  <si>
    <t>BUDGET SUMMARY</t>
  </si>
  <si>
    <t>TOTAL CONTRIBUTIONS SUMMARY</t>
  </si>
  <si>
    <t>(%)</t>
  </si>
  <si>
    <t>Cash contribution</t>
  </si>
  <si>
    <t xml:space="preserve">Sub-total Cash </t>
  </si>
  <si>
    <t xml:space="preserve">Staff In-Kind contribution </t>
  </si>
  <si>
    <t xml:space="preserve">Sub-total Inkind </t>
  </si>
  <si>
    <t xml:space="preserve">Non staff In-Kind contribution </t>
  </si>
  <si>
    <t xml:space="preserve">Sub-total Non staff Inkind </t>
  </si>
  <si>
    <t xml:space="preserve">Total Contributions </t>
  </si>
  <si>
    <t>Total Gross Contributions ($)</t>
  </si>
  <si>
    <t>Paid Staff FTE</t>
  </si>
  <si>
    <t>Total Paid Staff FTE</t>
  </si>
  <si>
    <t>Inkind Staff FTE</t>
  </si>
  <si>
    <t>Total Inkins Staff FTE</t>
  </si>
  <si>
    <t>TOTAL EXPENDITURES SUMMARY</t>
  </si>
  <si>
    <t>Salaries, oncosts and overheads</t>
  </si>
  <si>
    <t>Operating expenditures</t>
  </si>
  <si>
    <t>Total Expenditures</t>
  </si>
  <si>
    <t>** Total Cash Contribution must equal to Total Expenditure</t>
  </si>
  <si>
    <t>Research Organisation Expenditure Description</t>
  </si>
  <si>
    <t xml:space="preserve">Cost of employee salaries plus up to 30% on costs (to allow for superannuation and other employment costs, including internships, where directly related and relevant to research project(s) and undertaking research activities). 
</t>
  </si>
  <si>
    <t>Yes</t>
  </si>
  <si>
    <t>Operating costs including for example the cost for consumables, materials, prototypes, prototype tooling, software licenses, rental or hire of dedicated tools or systems, energy and utilities.</t>
  </si>
  <si>
    <t>Operating and ‘out of pocket’ costs for directly related and relevant Project Management</t>
  </si>
  <si>
    <t>Operating and ‘out of pocket’ costs for directly related and relevant travel, marketing, communications, etc
Costs for initial intellectual property protection and utilisation / commercialisation planning</t>
  </si>
  <si>
    <t>Costs for initial intellectual property protection and utilisation / commercialisation planning</t>
  </si>
  <si>
    <r>
      <t xml:space="preserve">No
Only considered as 
</t>
    </r>
    <r>
      <rPr>
        <b/>
        <sz val="11"/>
        <color theme="0"/>
        <rFont val="Arial"/>
        <family val="2"/>
      </rPr>
      <t>Non Staff In-Kind</t>
    </r>
  </si>
  <si>
    <t>Cost for buildings and facilities, or any purchase cost of capital equipment or production tooling</t>
  </si>
  <si>
    <t>Costs for Management / Senior staff / Key Researcher who are directly employed by the Research Organisation involvement in Project</t>
  </si>
  <si>
    <r>
      <t xml:space="preserve">No
Only considered as 
</t>
    </r>
    <r>
      <rPr>
        <b/>
        <sz val="11"/>
        <color theme="0"/>
        <rFont val="Arial"/>
        <family val="2"/>
      </rPr>
      <t>Staff In-Kind</t>
    </r>
  </si>
  <si>
    <t>Start Date</t>
  </si>
  <si>
    <t>For Entry Into the Application</t>
  </si>
  <si>
    <t>AMCRC</t>
  </si>
  <si>
    <t>Eligible for AMCRC cash matching?</t>
  </si>
  <si>
    <t>FY2027/28 Q1</t>
  </si>
  <si>
    <t>Industry Participant 3</t>
  </si>
  <si>
    <t>FY2027/28 Q2</t>
  </si>
  <si>
    <t>FY2027/28 Q3</t>
  </si>
  <si>
    <t>FY2027/28 Q4</t>
  </si>
  <si>
    <t>FY2028/29 Q4</t>
  </si>
  <si>
    <t>FY2028/29 Q1</t>
  </si>
  <si>
    <t>FY2028/29 Q2</t>
  </si>
  <si>
    <t>FY2028/29 Q3</t>
  </si>
  <si>
    <t>FY2029/30 Q1</t>
  </si>
  <si>
    <t>FY2029/30 Q2</t>
  </si>
  <si>
    <t>FY2029/30 Q3</t>
  </si>
  <si>
    <t>FY2029/30 Q4</t>
  </si>
  <si>
    <t>FY2028/29</t>
  </si>
  <si>
    <t>FY2029/30</t>
  </si>
  <si>
    <t>STAFF RESOURCES BUDGET - PAID FTE</t>
  </si>
  <si>
    <t>STAFF RESOURCES - PAID FTE</t>
  </si>
  <si>
    <t>STAFF RESOURCES BUDGET - PAID CASH</t>
  </si>
  <si>
    <t>STAFF RESOURCES BUDGET - IN-KIND FTE</t>
  </si>
  <si>
    <t>STAFF RESOURCES BUDGET - IN-KIND FTE VALUE</t>
  </si>
  <si>
    <t>STAFF RESOURCES - IN-KIND FTE</t>
  </si>
  <si>
    <t>STAFF RESOURCES - IN_KIND VALUE</t>
  </si>
  <si>
    <t>STAFF RESOURCES - IN-KIND VALUE</t>
  </si>
  <si>
    <t>Industry Partner 1</t>
  </si>
  <si>
    <t>Industry Partner  1</t>
  </si>
  <si>
    <t>Industry Partner 2</t>
  </si>
  <si>
    <t>Industry Partner  2</t>
  </si>
  <si>
    <t>Industry Partner 3</t>
  </si>
  <si>
    <t>Industry Partner  3</t>
  </si>
  <si>
    <t>Quarterly Total</t>
  </si>
  <si>
    <t>Financial Year Total</t>
  </si>
  <si>
    <t>Quarterly Total Research - Opex</t>
  </si>
  <si>
    <t>Financial Year Total Research - Opex</t>
  </si>
  <si>
    <t>Yearly - Total Research - Non staff In-kind</t>
  </si>
  <si>
    <t>Total Industry - Non staff In-kind</t>
  </si>
  <si>
    <t>Yearly - Total Industry - Non staff In-kind</t>
  </si>
  <si>
    <t>Total RIndustry - Non staff In-kind</t>
  </si>
  <si>
    <t>Quarterly Total FTE</t>
  </si>
  <si>
    <t>Yearly Total FTE</t>
  </si>
  <si>
    <t>Spent at Research Partners</t>
  </si>
  <si>
    <t>End Date</t>
  </si>
  <si>
    <t>Days</t>
  </si>
  <si>
    <t>AMCRC Cash Contribution Request:</t>
  </si>
  <si>
    <t>Industry Cash Contribution:</t>
  </si>
  <si>
    <t>Total Staff In-kind Cash Value</t>
  </si>
  <si>
    <t>Total Non-Staff In-kind Cash Value</t>
  </si>
  <si>
    <t xml:space="preserve">Total Project Cash Value </t>
  </si>
  <si>
    <t>Total Project Staff In-Kind (FTE)</t>
  </si>
  <si>
    <t>Details of Eligible OPEX Expenditure
(Include Student Stipends as a separate line item)</t>
  </si>
  <si>
    <t>Project Payment Schedule</t>
  </si>
  <si>
    <t>Payment amounts</t>
  </si>
  <si>
    <t>According to project budget and in line with Financial Terms (Schedule 1 - Item 3). Amounts may change as the project progress subject to actual spent and forecast.</t>
  </si>
  <si>
    <t>Payment Terms</t>
  </si>
  <si>
    <t>30 Days from the invoice date</t>
  </si>
  <si>
    <t>Planned Completion Date</t>
  </si>
  <si>
    <t>QUARTERLY BUDGET (ex GST)</t>
  </si>
  <si>
    <t>AMCRC to University payment schedule</t>
  </si>
  <si>
    <t>Project Cash Contributions</t>
  </si>
  <si>
    <t>Payment Description</t>
  </si>
  <si>
    <t>Invoice Issue &amp; Due date</t>
  </si>
  <si>
    <t>30 Days</t>
  </si>
  <si>
    <t>Amount (AUD)</t>
  </si>
  <si>
    <t>FY2025/26 Contributions</t>
  </si>
  <si>
    <t xml:space="preserve">Q3 </t>
  </si>
  <si>
    <t>FY2026/27 Contributions</t>
  </si>
  <si>
    <t xml:space="preserve">Q1 </t>
  </si>
  <si>
    <t xml:space="preserve">Q2 </t>
  </si>
  <si>
    <t>The AMCRC will invoice the industry partner for cash contributions according to the schedule below</t>
  </si>
  <si>
    <t>FY2027/28 Contributions</t>
  </si>
  <si>
    <t>FY2028/29 Contributions</t>
  </si>
  <si>
    <t>FY2029/30 Contributions</t>
  </si>
  <si>
    <t>Payment amount: According to project budget contributions profile, however may change as the project progress as subject to project financial forecast.</t>
  </si>
  <si>
    <t>Industry Partner 1 :</t>
  </si>
  <si>
    <t>Industry Partner 2:</t>
  </si>
  <si>
    <t>February</t>
  </si>
  <si>
    <t>March</t>
  </si>
  <si>
    <t>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</si>
  <si>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</si>
  <si>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</si>
  <si>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</si>
  <si>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</si>
  <si>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</si>
  <si>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</si>
  <si>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</si>
  <si>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</si>
  <si>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</si>
  <si>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Issued: 13th November 2026</t>
  </si>
  <si>
    <t>Due: 15th December 2026</t>
  </si>
  <si>
    <t>Issued: 26 February 2027</t>
  </si>
  <si>
    <t>Due: 29 March 2027</t>
  </si>
  <si>
    <t>Issued: 27th May 2026</t>
  </si>
  <si>
    <t>Due: 26th June 2026</t>
  </si>
  <si>
    <t>Issued: 26 August 2026</t>
  </si>
  <si>
    <t>Due: 28 September 2026</t>
  </si>
  <si>
    <t>Issued: 28 May 2027</t>
  </si>
  <si>
    <t>Due: 28 June 2027</t>
  </si>
  <si>
    <t>Issued: 27 August 2027</t>
  </si>
  <si>
    <t>Due: 28 September 2027</t>
  </si>
  <si>
    <t>Issued: 28 October 2027</t>
  </si>
  <si>
    <t>Due: 15 December 2027</t>
  </si>
  <si>
    <t>Issued: 25 February 2028</t>
  </si>
  <si>
    <t>Due: 30 March 2028</t>
  </si>
  <si>
    <t>Issued: 26 May 2028</t>
  </si>
  <si>
    <t>Due: 29 June 2028</t>
  </si>
  <si>
    <t>Issued: 25 August 2028</t>
  </si>
  <si>
    <t>Due: 29 September 2028</t>
  </si>
  <si>
    <t>Issued: 27 October 2028</t>
  </si>
  <si>
    <t>Due: 15 December 2028</t>
  </si>
  <si>
    <t>Issued: 23 February 2029</t>
  </si>
  <si>
    <t>Due: 30 March 2029</t>
  </si>
  <si>
    <t>Issued: 25 May 2029</t>
  </si>
  <si>
    <t>Due: 29 June 2029</t>
  </si>
  <si>
    <t>Issued: 27 August 2029</t>
  </si>
  <si>
    <t>Due: 28 September 2029</t>
  </si>
  <si>
    <t>Issued: 26 October 2029</t>
  </si>
  <si>
    <t>Due: 14 December 2029</t>
  </si>
  <si>
    <t>Issued: 25 February 2030</t>
  </si>
  <si>
    <t>Due: 29 March 2030</t>
  </si>
  <si>
    <t>Issued: 15 December 2025
Due: 29 January 2026</t>
  </si>
  <si>
    <t>Issued: 23 January 2026
Due: 26 February 2026</t>
  </si>
  <si>
    <t>Issued: 25 February 2026
Due: 27 March 2026</t>
  </si>
  <si>
    <t>Issued: 27 March 2026
Due: 28 April 2026</t>
  </si>
  <si>
    <t>Issued: 27 April 2026
Due: 29 May 2026</t>
  </si>
  <si>
    <t>Issued: 14 November 2025 Due: 15 December 2025</t>
  </si>
  <si>
    <t>Issued: 27 May 2026
Due: 26 June 2026</t>
  </si>
  <si>
    <t>Issued: 26 June 2026
Due: 29 July 2026</t>
  </si>
  <si>
    <t>Issued: 28 July 2026
Due: 28 August 2026</t>
  </si>
  <si>
    <t>Issued: 27 August 2026
Due: 28 September 2026</t>
  </si>
  <si>
    <t>Issued: 25 September 2026
Due: 29 October 2026</t>
  </si>
  <si>
    <t>Issued: 27 October 2026
Due: 27 November 2026</t>
  </si>
  <si>
    <t>Issued: 13 November 2026
Due: 15 December 2026</t>
  </si>
  <si>
    <t>Issued: 15 December 2026
Due: 29 January 2027</t>
  </si>
  <si>
    <t>Issued: 25 January 2027
Due: 26 February 2027</t>
  </si>
  <si>
    <t>Issued: 25 February 2027
Due: 29 March 2027</t>
  </si>
  <si>
    <t>Issued: 26 March 2027
Due: 28 April 2027</t>
  </si>
  <si>
    <t>Issued: 27 April 2027
Due: 28 May 2027</t>
  </si>
  <si>
    <t>Issued: 27 May 2027
Due: 28 June 2027</t>
  </si>
  <si>
    <t>Issued: 25 June 2027
Due: 29 July 2027</t>
  </si>
  <si>
    <t>Issued: 28 July 2027
Due: 27 August 2027</t>
  </si>
  <si>
    <t>Issued: 27 August 2027
Due: 28 September 2027</t>
  </si>
  <si>
    <t>Issued: 27 September 2027
Due: 29 October 2027</t>
  </si>
  <si>
    <t>Issued: 27 October 2027
Due: 26 November 2027</t>
  </si>
  <si>
    <t>Issued: 15 November 2027
Due: 15 December 2027</t>
  </si>
  <si>
    <t>Issued: 15 December 2027
Due: 28 January 2028</t>
  </si>
  <si>
    <t>Issued: 25 January 2028
Due: 25 February 2028</t>
  </si>
  <si>
    <t>Issued: 25 February 2028
Due: 29 March 2028</t>
  </si>
  <si>
    <t>Issued: 27 March 2028
Due: 28 April 2028</t>
  </si>
  <si>
    <t>Issued: 27 April 2028
Due: 29 May 2028</t>
  </si>
  <si>
    <t>Issued: 26 May 2028
Due: 28 June 2028</t>
  </si>
  <si>
    <t>Issued: 27 June 2028
Due: 28 July 2028</t>
  </si>
  <si>
    <t>Issued: 28 July 2028
Due: 29 August 2028</t>
  </si>
  <si>
    <t>Issued: 25 August 2028
Due: 28 September 2028</t>
  </si>
  <si>
    <t>Issued: 27 September 2028
Due: 27 October 2028</t>
  </si>
  <si>
    <t>Issued: 27 October 2028
Due: 28 November 2028</t>
  </si>
  <si>
    <t>Issued: 15 November 2028
Due: 15 December 2028</t>
  </si>
  <si>
    <t>Issued: 15 December 2028
Due: 29 January 2029</t>
  </si>
  <si>
    <t>Issued: 25 January 2029
Due: 26 February 2029</t>
  </si>
  <si>
    <t>Issued: 23 February 2029
Due: 29 March 2029</t>
  </si>
  <si>
    <t>Issued: 27 March 2029
Due: 27 April 2029</t>
  </si>
  <si>
    <t>Issued: 27 April 2029
Due: 29 May 2029</t>
  </si>
  <si>
    <t>Issued: 25 May 2029
Due: 28 June 2029</t>
  </si>
  <si>
    <t>Issued: 27 June 2029
Due: 27 July 2029</t>
  </si>
  <si>
    <t>Issued: 27 July 2029
Due: 29 August 2029</t>
  </si>
  <si>
    <t>Issued: 27 August 2029
Due: 28 September 2029</t>
  </si>
  <si>
    <t>Issued: 27 September 2029
Due: 29 October 2029</t>
  </si>
  <si>
    <t>Issued: 26 October 2029
Due: 28 November 2029</t>
  </si>
  <si>
    <t>Issued: 14 November 2029
Due: 14 December 2029</t>
  </si>
  <si>
    <t>Issued: 14 December 2029
Due: 29 January 2030</t>
  </si>
  <si>
    <t>Issued: 25 January 2030
Due: 26 February 2030</t>
  </si>
  <si>
    <t>Issued: 25 February 2030
Due: 29 March 2030</t>
  </si>
  <si>
    <t>Issued: 27 March 2030
Due: 26 April 2030</t>
  </si>
  <si>
    <t>Issued: 26 April 2030
Due: 29 May 2030</t>
  </si>
  <si>
    <t>Deliverable</t>
  </si>
  <si>
    <t>MRL (1-10)</t>
  </si>
  <si>
    <t>First payment 14 days if project start is within quarter</t>
  </si>
  <si>
    <t>Quarters</t>
  </si>
  <si>
    <t>FY2</t>
  </si>
  <si>
    <t>CRC Finacial Year</t>
  </si>
  <si>
    <t>FY3</t>
  </si>
  <si>
    <t>FY4</t>
  </si>
  <si>
    <t>FY5</t>
  </si>
  <si>
    <t>FY2030/31 Q1</t>
  </si>
  <si>
    <t>FY2030/31 Q2</t>
  </si>
  <si>
    <t>FY2030/31 Q3</t>
  </si>
  <si>
    <t>FY2030/31 Q4</t>
  </si>
  <si>
    <t>FY6</t>
  </si>
  <si>
    <t>FY2031/32 Q1</t>
  </si>
  <si>
    <t>FY2031/32 Q2</t>
  </si>
  <si>
    <t>FY2031/32 Q3</t>
  </si>
  <si>
    <t>FY2031/32 Q4</t>
  </si>
  <si>
    <t>FY7</t>
  </si>
  <si>
    <t>FY2030/31</t>
  </si>
  <si>
    <t>FY2031/32</t>
  </si>
  <si>
    <t>Finacial Year</t>
  </si>
  <si>
    <t>Contributions</t>
  </si>
  <si>
    <t>Issued: 24 May 2030</t>
  </si>
  <si>
    <t>Issued: 26 August 2030</t>
  </si>
  <si>
    <t>Due: 30 September 2030</t>
  </si>
  <si>
    <t>Due: 28 June 2030</t>
  </si>
  <si>
    <t>Issued: 25 October 2030</t>
  </si>
  <si>
    <t>Due: 13 December 2030</t>
  </si>
  <si>
    <t>Issued: 28 February 2031</t>
  </si>
  <si>
    <t>Due: 31 March 2031</t>
  </si>
  <si>
    <t>Issued: 30 May 2031</t>
  </si>
  <si>
    <t>Due: 30 June 2031</t>
  </si>
  <si>
    <t>Issued: 29 August 2031</t>
  </si>
  <si>
    <t>Due: 30 September 2031</t>
  </si>
  <si>
    <t>Issued: 27 October 2031</t>
  </si>
  <si>
    <t>Due: 15 December 2031</t>
  </si>
  <si>
    <t>Issued: 27 February 2032</t>
  </si>
  <si>
    <t>Due: 31 March 2032</t>
  </si>
  <si>
    <t>Industry Partner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</si>
</sst>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-* #,##0_-;\-* #,##0_-;_-* &quot;-&quot;??_-;_-@_-"/>
    <numFmt numFmtId="166" formatCode="d/m/yyyy;@"/>
    <numFmt numFmtId="167" formatCode="[$-C09]d\ mmmm\ yyyy;@"/>
  </numFmts>
  <fonts count="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rgb="FF001D35"/>
      <name val="Helvetica Neue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8"/>
      <color theme="3"/>
      <name val="Cambria"/>
      <family val="2"/>
      <scheme val="major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60C3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83CAEB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5" fillId="0" borderId="0"/>
  </cellStyleXfs>
  <cellXfs count="723">
    <xf numFmtId="0" fontId="0" fillId="0" borderId="0" xfId="0"/>
    <xf numFmtId="0" fontId="10" fillId="0" borderId="0" xfId="0" applyFont="1" applyProtection="1">
      <protection hidden="1"/>
    </xf>
    <xf numFmtId="0" fontId="20" fillId="0" borderId="0" xfId="0" applyFont="1" applyAlignment="1" applyProtection="1">
      <alignment horizontal="right" vertical="top" wrapText="1"/>
      <protection hidden="1"/>
    </xf>
    <xf numFmtId="0" fontId="14" fillId="0" borderId="0" xfId="0" applyFont="1" applyAlignment="1" applyProtection="1">
      <alignment horizontal="center"/>
      <protection hidden="1"/>
    </xf>
    <xf numFmtId="38" fontId="10" fillId="0" borderId="0" xfId="0" applyNumberFormat="1" applyFont="1" applyProtection="1">
      <protection hidden="1"/>
    </xf>
    <xf numFmtId="0" fontId="10" fillId="4" borderId="62" xfId="0" applyFont="1" applyFill="1" applyBorder="1" applyProtection="1">
      <protection hidden="1"/>
    </xf>
    <xf numFmtId="0" fontId="10" fillId="4" borderId="59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62" xfId="0" applyFont="1" applyBorder="1" applyProtection="1">
      <protection hidden="1"/>
    </xf>
    <xf numFmtId="0" fontId="37" fillId="5" borderId="55" xfId="0" applyFont="1" applyFill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38" xfId="0" applyFont="1" applyBorder="1" applyProtection="1">
      <protection hidden="1"/>
    </xf>
    <xf numFmtId="0" fontId="12" fillId="0" borderId="30" xfId="0" applyFont="1" applyBorder="1" applyAlignment="1" applyProtection="1">
      <alignment horizontal="right"/>
      <protection hidden="1"/>
    </xf>
    <xf numFmtId="9" fontId="12" fillId="0" borderId="31" xfId="3" applyNumberFormat="1" applyFont="1" applyFill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right"/>
      <protection hidden="1"/>
    </xf>
    <xf numFmtId="0" fontId="13" fillId="0" borderId="35" xfId="0" applyFont="1" applyBorder="1" applyAlignment="1" applyProtection="1">
      <alignment horizontal="right"/>
      <protection hidden="1"/>
    </xf>
    <xf numFmtId="9" fontId="13" fillId="0" borderId="24" xfId="3" applyNumberFormat="1" applyFont="1" applyBorder="1" applyAlignment="1" applyProtection="1">
      <alignment horizontal="center"/>
      <protection hidden="1"/>
    </xf>
    <xf numFmtId="0" fontId="14" fillId="0" borderId="64" xfId="0" applyFont="1" applyBorder="1" applyAlignment="1" applyProtection="1">
      <alignment horizontal="center"/>
      <protection hidden="1"/>
    </xf>
    <xf numFmtId="0" fontId="14" fillId="0" borderId="66" xfId="0" applyFont="1" applyBorder="1" applyAlignment="1" applyProtection="1">
      <alignment horizontal="center"/>
      <protection hidden="1"/>
    </xf>
    <xf numFmtId="0" fontId="14" fillId="0" borderId="67" xfId="0" applyFont="1" applyBorder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0" fontId="10" fillId="0" borderId="5" xfId="0" applyFont="1" applyBorder="1" applyProtection="1">
      <protection hidden="1"/>
    </xf>
    <xf numFmtId="0" fontId="12" fillId="4" borderId="58" xfId="0" applyFont="1" applyFill="1" applyBorder="1" applyAlignment="1" applyProtection="1">
      <alignment horizontal="center" wrapText="1"/>
      <protection locked="0"/>
    </xf>
    <xf numFmtId="0" fontId="12" fillId="4" borderId="58" xfId="0" applyFont="1" applyFill="1" applyBorder="1" applyAlignment="1" applyProtection="1">
      <alignment horizontal="left" wrapText="1"/>
      <protection locked="0"/>
    </xf>
    <xf numFmtId="166" fontId="12" fillId="4" borderId="58" xfId="0" applyNumberFormat="1" applyFont="1" applyFill="1" applyBorder="1" applyAlignment="1" applyProtection="1">
      <alignment horizontal="center" wrapText="1"/>
      <protection locked="0"/>
    </xf>
    <xf numFmtId="0" fontId="12" fillId="4" borderId="62" xfId="0" applyFont="1" applyFill="1" applyBorder="1" applyAlignment="1" applyProtection="1">
      <alignment horizontal="center" wrapText="1"/>
      <protection locked="0"/>
    </xf>
    <xf numFmtId="0" fontId="12" fillId="4" borderId="62" xfId="0" applyFont="1" applyFill="1" applyBorder="1" applyAlignment="1" applyProtection="1">
      <alignment horizontal="left" wrapText="1"/>
      <protection locked="0"/>
    </xf>
    <xf numFmtId="166" fontId="12" fillId="4" borderId="62" xfId="0" applyNumberFormat="1" applyFont="1" applyFill="1" applyBorder="1" applyAlignment="1" applyProtection="1">
      <alignment horizontal="center" wrapText="1"/>
      <protection locked="0"/>
    </xf>
    <xf numFmtId="0" fontId="12" fillId="4" borderId="59" xfId="0" applyFont="1" applyFill="1" applyBorder="1" applyAlignment="1" applyProtection="1">
      <alignment horizontal="center" wrapText="1"/>
      <protection locked="0"/>
    </xf>
    <xf numFmtId="0" fontId="12" fillId="4" borderId="59" xfId="0" applyFont="1" applyFill="1" applyBorder="1" applyAlignment="1" applyProtection="1">
      <alignment horizontal="left" wrapText="1"/>
      <protection locked="0"/>
    </xf>
    <xf numFmtId="166" fontId="12" fillId="4" borderId="59" xfId="0" applyNumberFormat="1" applyFont="1" applyFill="1" applyBorder="1" applyAlignment="1" applyProtection="1">
      <alignment horizontal="center" wrapText="1"/>
      <protection locked="0"/>
    </xf>
    <xf numFmtId="0" fontId="35" fillId="3" borderId="16" xfId="0" applyFont="1" applyFill="1" applyBorder="1" applyAlignment="1" applyProtection="1">
      <alignment horizontal="center" vertical="center" wrapText="1"/>
      <protection hidden="1"/>
    </xf>
    <xf numFmtId="165" fontId="23" fillId="2" borderId="4" xfId="1" applyNumberFormat="1" applyFont="1" applyFill="1" applyBorder="1" applyAlignment="1" applyProtection="1">
      <alignment horizontal="center" vertical="top" wrapText="1"/>
      <protection hidden="1"/>
    </xf>
    <xf numFmtId="165" fontId="10" fillId="0" borderId="0" xfId="0" applyNumberFormat="1" applyFont="1" applyProtection="1">
      <protection hidden="1"/>
    </xf>
    <xf numFmtId="165" fontId="24" fillId="0" borderId="0" xfId="1" applyNumberFormat="1" applyFont="1" applyFill="1" applyBorder="1" applyAlignment="1" applyProtection="1">
      <alignment horizontal="center" wrapText="1"/>
      <protection hidden="1"/>
    </xf>
    <xf numFmtId="0" fontId="33" fillId="0" borderId="0" xfId="0" applyFont="1" applyProtection="1">
      <protection hidden="1"/>
    </xf>
    <xf numFmtId="43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39" fontId="10" fillId="0" borderId="0" xfId="0" applyNumberFormat="1" applyFont="1" applyProtection="1">
      <protection hidden="1"/>
    </xf>
    <xf numFmtId="0" fontId="10" fillId="4" borderId="18" xfId="0" applyFont="1" applyFill="1" applyBorder="1" applyAlignment="1" applyProtection="1">
      <alignment vertical="top" wrapText="1"/>
      <protection locked="0"/>
    </xf>
    <xf numFmtId="0" fontId="10" fillId="4" borderId="4" xfId="0" applyFont="1" applyFill="1" applyBorder="1" applyAlignment="1" applyProtection="1">
      <alignment vertical="top" wrapText="1"/>
      <protection locked="0"/>
    </xf>
    <xf numFmtId="0" fontId="10" fillId="6" borderId="32" xfId="0" applyFont="1" applyFill="1" applyBorder="1" applyProtection="1">
      <protection hidden="1"/>
    </xf>
    <xf numFmtId="165" fontId="23" fillId="6" borderId="33" xfId="1" applyNumberFormat="1" applyFont="1" applyFill="1" applyBorder="1" applyAlignment="1" applyProtection="1">
      <alignment wrapText="1"/>
      <protection hidden="1"/>
    </xf>
    <xf numFmtId="0" fontId="14" fillId="0" borderId="0" xfId="0" applyFont="1" applyAlignment="1" applyProtection="1">
      <alignment vertical="center"/>
      <protection hidden="1"/>
    </xf>
    <xf numFmtId="165" fontId="14" fillId="2" borderId="57" xfId="1" applyNumberFormat="1" applyFont="1" applyFill="1" applyBorder="1" applyAlignment="1" applyProtection="1">
      <alignment wrapText="1"/>
      <protection hidden="1"/>
    </xf>
    <xf numFmtId="165" fontId="14" fillId="2" borderId="45" xfId="1" applyNumberFormat="1" applyFont="1" applyFill="1" applyBorder="1" applyAlignment="1" applyProtection="1">
      <alignment wrapText="1"/>
      <protection hidden="1"/>
    </xf>
    <xf numFmtId="0" fontId="24" fillId="0" borderId="0" xfId="0" applyFont="1" applyAlignment="1" applyProtection="1">
      <alignment horizontal="right"/>
      <protection hidden="1"/>
    </xf>
    <xf numFmtId="165" fontId="14" fillId="2" borderId="45" xfId="1" applyNumberFormat="1" applyFont="1" applyFill="1" applyBorder="1" applyAlignment="1" applyProtection="1">
      <alignment horizontal="center" wrapText="1"/>
      <protection hidden="1"/>
    </xf>
    <xf numFmtId="0" fontId="10" fillId="4" borderId="15" xfId="0" applyFont="1" applyFill="1" applyBorder="1" applyAlignment="1" applyProtection="1">
      <alignment wrapText="1"/>
      <protection locked="0"/>
    </xf>
    <xf numFmtId="165" fontId="23" fillId="4" borderId="5" xfId="1" applyNumberFormat="1" applyFont="1" applyFill="1" applyBorder="1" applyAlignment="1" applyProtection="1">
      <alignment wrapText="1"/>
      <protection locked="0"/>
    </xf>
    <xf numFmtId="0" fontId="10" fillId="4" borderId="35" xfId="0" applyFont="1" applyFill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right" vertical="top" wrapText="1"/>
      <protection hidden="1"/>
    </xf>
    <xf numFmtId="0" fontId="22" fillId="4" borderId="17" xfId="7" applyFont="1" applyFill="1" applyBorder="1" applyAlignment="1" applyProtection="1">
      <alignment horizontal="left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hidden="1"/>
    </xf>
    <xf numFmtId="165" fontId="23" fillId="0" borderId="5" xfId="1" applyNumberFormat="1" applyFont="1" applyBorder="1" applyAlignment="1" applyProtection="1">
      <alignment vertical="top"/>
      <protection hidden="1"/>
    </xf>
    <xf numFmtId="165" fontId="10" fillId="0" borderId="0" xfId="1" applyNumberFormat="1" applyFont="1" applyBorder="1" applyProtection="1">
      <protection hidden="1"/>
    </xf>
    <xf numFmtId="0" fontId="10" fillId="0" borderId="0" xfId="3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38" fontId="10" fillId="2" borderId="0" xfId="0" applyNumberFormat="1" applyFont="1" applyFill="1" applyProtection="1">
      <protection hidden="1"/>
    </xf>
    <xf numFmtId="0" fontId="26" fillId="0" borderId="0" xfId="0" applyFont="1" applyProtection="1"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16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3" fillId="0" borderId="19" xfId="0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vertical="top" wrapText="1"/>
      <protection hidden="1"/>
    </xf>
    <xf numFmtId="3" fontId="23" fillId="0" borderId="4" xfId="9" applyNumberFormat="1" applyFont="1" applyBorder="1" applyAlignment="1" applyProtection="1">
      <alignment wrapText="1"/>
      <protection hidden="1"/>
    </xf>
    <xf numFmtId="3" fontId="28" fillId="0" borderId="4" xfId="2" applyNumberFormat="1" applyFont="1" applyBorder="1" applyAlignment="1" applyProtection="1">
      <alignment wrapText="1"/>
      <protection hidden="1"/>
    </xf>
    <xf numFmtId="9" fontId="28" fillId="0" borderId="19" xfId="2" applyNumberFormat="1" applyFont="1" applyBorder="1" applyAlignment="1" applyProtection="1">
      <alignment horizontal="center" wrapText="1"/>
      <protection hidden="1"/>
    </xf>
    <xf numFmtId="0" fontId="26" fillId="0" borderId="0" xfId="4" applyFont="1" applyFill="1" applyProtection="1">
      <protection hidden="1"/>
    </xf>
    <xf numFmtId="3" fontId="23" fillId="0" borderId="4" xfId="2" applyNumberFormat="1" applyFont="1" applyBorder="1" applyAlignment="1" applyProtection="1">
      <alignment wrapText="1"/>
      <protection hidden="1"/>
    </xf>
    <xf numFmtId="3" fontId="28" fillId="2" borderId="5" xfId="2" applyNumberFormat="1" applyFont="1" applyFill="1" applyBorder="1" applyAlignment="1" applyProtection="1">
      <alignment wrapText="1"/>
      <protection hidden="1"/>
    </xf>
    <xf numFmtId="9" fontId="28" fillId="2" borderId="16" xfId="2" applyNumberFormat="1" applyFont="1" applyFill="1" applyBorder="1" applyAlignment="1" applyProtection="1">
      <alignment horizontal="center" wrapText="1"/>
      <protection hidden="1"/>
    </xf>
    <xf numFmtId="3" fontId="23" fillId="0" borderId="1" xfId="0" applyNumberFormat="1" applyFont="1" applyBorder="1" applyAlignment="1" applyProtection="1">
      <alignment wrapText="1"/>
      <protection hidden="1"/>
    </xf>
    <xf numFmtId="3" fontId="28" fillId="0" borderId="1" xfId="0" applyNumberFormat="1" applyFont="1" applyBorder="1" applyAlignment="1" applyProtection="1">
      <alignment wrapText="1"/>
      <protection hidden="1"/>
    </xf>
    <xf numFmtId="9" fontId="28" fillId="0" borderId="26" xfId="0" applyNumberFormat="1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horizontal="left" vertical="top"/>
      <protection hidden="1"/>
    </xf>
    <xf numFmtId="3" fontId="23" fillId="0" borderId="4" xfId="0" applyNumberFormat="1" applyFont="1" applyBorder="1" applyProtection="1">
      <protection hidden="1"/>
    </xf>
    <xf numFmtId="3" fontId="28" fillId="0" borderId="4" xfId="2" applyNumberFormat="1" applyFont="1" applyBorder="1" applyAlignment="1" applyProtection="1">
      <protection hidden="1"/>
    </xf>
    <xf numFmtId="9" fontId="28" fillId="0" borderId="19" xfId="2" applyNumberFormat="1" applyFont="1" applyBorder="1" applyAlignment="1" applyProtection="1">
      <alignment horizontal="center"/>
      <protection hidden="1"/>
    </xf>
    <xf numFmtId="3" fontId="28" fillId="0" borderId="5" xfId="2" applyNumberFormat="1" applyFont="1" applyBorder="1" applyAlignment="1" applyProtection="1">
      <alignment wrapText="1"/>
      <protection hidden="1"/>
    </xf>
    <xf numFmtId="3" fontId="14" fillId="2" borderId="5" xfId="2" applyNumberFormat="1" applyFont="1" applyFill="1" applyBorder="1" applyAlignment="1" applyProtection="1">
      <alignment wrapText="1"/>
      <protection hidden="1"/>
    </xf>
    <xf numFmtId="9" fontId="14" fillId="2" borderId="16" xfId="2" applyNumberFormat="1" applyFont="1" applyFill="1" applyBorder="1" applyAlignment="1" applyProtection="1">
      <alignment horizontal="center" wrapText="1"/>
      <protection hidden="1"/>
    </xf>
    <xf numFmtId="0" fontId="28" fillId="0" borderId="38" xfId="0" applyFont="1" applyBorder="1" applyAlignment="1" applyProtection="1">
      <alignment vertical="top"/>
      <protection hidden="1"/>
    </xf>
    <xf numFmtId="0" fontId="28" fillId="0" borderId="7" xfId="0" applyFont="1" applyBorder="1" applyAlignment="1" applyProtection="1">
      <alignment vertical="top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8" fillId="0" borderId="1" xfId="0" applyFont="1" applyBorder="1" applyAlignment="1" applyProtection="1">
      <alignment horizontal="center" wrapText="1"/>
      <protection hidden="1"/>
    </xf>
    <xf numFmtId="0" fontId="28" fillId="0" borderId="26" xfId="0" applyFont="1" applyBorder="1" applyAlignment="1" applyProtection="1">
      <alignment horizontal="center" wrapText="1"/>
      <protection hidden="1"/>
    </xf>
    <xf numFmtId="43" fontId="23" fillId="0" borderId="4" xfId="0" applyNumberFormat="1" applyFont="1" applyBorder="1" applyAlignment="1" applyProtection="1">
      <alignment horizontal="center"/>
      <protection hidden="1"/>
    </xf>
    <xf numFmtId="43" fontId="28" fillId="0" borderId="4" xfId="2" applyFont="1" applyBorder="1" applyAlignment="1" applyProtection="1">
      <alignment horizontal="center"/>
      <protection hidden="1"/>
    </xf>
    <xf numFmtId="43" fontId="14" fillId="2" borderId="23" xfId="2" applyFont="1" applyFill="1" applyBorder="1" applyAlignment="1" applyProtection="1">
      <alignment horizontal="center"/>
      <protection hidden="1"/>
    </xf>
    <xf numFmtId="0" fontId="27" fillId="0" borderId="52" xfId="0" applyFont="1" applyBorder="1" applyAlignment="1" applyProtection="1">
      <alignment vertical="top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4" fillId="0" borderId="26" xfId="0" applyFont="1" applyBorder="1" applyAlignment="1" applyProtection="1">
      <alignment horizontal="center" vertical="top" wrapText="1"/>
      <protection hidden="1"/>
    </xf>
    <xf numFmtId="0" fontId="10" fillId="0" borderId="38" xfId="0" applyFont="1" applyBorder="1" applyProtection="1">
      <protection hidden="1"/>
    </xf>
    <xf numFmtId="0" fontId="10" fillId="0" borderId="7" xfId="0" applyFont="1" applyBorder="1" applyProtection="1">
      <protection hidden="1"/>
    </xf>
    <xf numFmtId="0" fontId="28" fillId="0" borderId="38" xfId="0" applyFont="1" applyBorder="1" applyProtection="1">
      <protection hidden="1"/>
    </xf>
    <xf numFmtId="3" fontId="14" fillId="2" borderId="23" xfId="2" applyNumberFormat="1" applyFont="1" applyFill="1" applyBorder="1" applyAlignment="1" applyProtection="1">
      <protection hidden="1"/>
    </xf>
    <xf numFmtId="9" fontId="14" fillId="2" borderId="24" xfId="2" applyNumberFormat="1" applyFont="1" applyFill="1" applyBorder="1" applyAlignment="1" applyProtection="1">
      <alignment horizontal="center"/>
      <protection hidden="1"/>
    </xf>
    <xf numFmtId="165" fontId="26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 wrapText="1"/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/>
    <xf numFmtId="0" fontId="15" fillId="0" borderId="0" xfId="0" applyFont="1" applyAlignment="1" applyProtection="1">
      <alignment horizontal="right"/>
      <protection hidden="1"/>
    </xf>
    <xf numFmtId="2" fontId="3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65" xfId="0" applyFont="1" applyBorder="1" applyAlignment="1" applyProtection="1">
      <alignment horizontal="left" wrapText="1"/>
      <protection hidden="1"/>
    </xf>
    <xf numFmtId="0" fontId="10" fillId="0" borderId="37" xfId="0" applyFont="1" applyBorder="1" applyAlignment="1" applyProtection="1">
      <alignment vertical="center"/>
      <protection hidden="1"/>
    </xf>
    <xf numFmtId="43" fontId="14" fillId="0" borderId="0" xfId="1" applyFont="1" applyFill="1" applyBorder="1" applyAlignment="1" applyProtection="1">
      <alignment horizontal="center" wrapText="1"/>
      <protection hidden="1"/>
    </xf>
    <xf numFmtId="165" fontId="14" fillId="0" borderId="0" xfId="1" applyNumberFormat="1" applyFont="1" applyFill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right" wrapText="1"/>
      <protection hidden="1"/>
    </xf>
    <xf numFmtId="0" fontId="39" fillId="0" borderId="0" xfId="0" applyFont="1" applyProtection="1">
      <protection hidden="1"/>
    </xf>
    <xf numFmtId="0" fontId="41" fillId="0" borderId="0" xfId="0" applyFont="1" applyProtection="1">
      <protection hidden="1"/>
    </xf>
    <xf numFmtId="40" fontId="39" fillId="0" borderId="0" xfId="0" applyNumberFormat="1" applyFont="1" applyProtection="1">
      <protection hidden="1"/>
    </xf>
    <xf numFmtId="40" fontId="0" fillId="0" borderId="0" xfId="0" applyNumberFormat="1" applyProtection="1"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0" fillId="8" borderId="32" xfId="0" applyFont="1" applyFill="1" applyBorder="1" applyProtection="1">
      <protection hidden="1"/>
    </xf>
    <xf numFmtId="0" fontId="10" fillId="8" borderId="33" xfId="0" applyFont="1" applyFill="1" applyBorder="1" applyProtection="1">
      <protection hidden="1"/>
    </xf>
    <xf numFmtId="0" fontId="10" fillId="8" borderId="34" xfId="0" applyFont="1" applyFill="1" applyBorder="1" applyAlignment="1" applyProtection="1">
      <alignment horizontal="center" wrapText="1"/>
      <protection hidden="1"/>
    </xf>
    <xf numFmtId="0" fontId="10" fillId="8" borderId="15" xfId="0" applyFont="1" applyFill="1" applyBorder="1" applyProtection="1">
      <protection hidden="1"/>
    </xf>
    <xf numFmtId="0" fontId="10" fillId="8" borderId="5" xfId="0" applyFont="1" applyFill="1" applyBorder="1" applyProtection="1">
      <protection hidden="1"/>
    </xf>
    <xf numFmtId="0" fontId="10" fillId="8" borderId="16" xfId="0" applyFont="1" applyFill="1" applyBorder="1" applyAlignment="1" applyProtection="1">
      <alignment horizontal="center"/>
      <protection hidden="1"/>
    </xf>
    <xf numFmtId="0" fontId="16" fillId="7" borderId="46" xfId="0" applyFont="1" applyFill="1" applyBorder="1" applyProtection="1">
      <protection hidden="1"/>
    </xf>
    <xf numFmtId="0" fontId="16" fillId="7" borderId="48" xfId="0" applyFont="1" applyFill="1" applyBorder="1" applyProtection="1">
      <protection hidden="1"/>
    </xf>
    <xf numFmtId="0" fontId="37" fillId="7" borderId="58" xfId="0" applyFont="1" applyFill="1" applyBorder="1" applyAlignment="1" applyProtection="1">
      <alignment horizontal="center"/>
      <protection hidden="1"/>
    </xf>
    <xf numFmtId="0" fontId="12" fillId="4" borderId="55" xfId="0" applyFont="1" applyFill="1" applyBorder="1" applyAlignment="1" applyProtection="1">
      <alignment horizontal="center" wrapText="1"/>
      <protection locked="0"/>
    </xf>
    <xf numFmtId="0" fontId="12" fillId="4" borderId="56" xfId="0" applyFont="1" applyFill="1" applyBorder="1" applyAlignment="1" applyProtection="1">
      <alignment horizontal="center" wrapText="1"/>
      <protection locked="0"/>
    </xf>
    <xf numFmtId="0" fontId="10" fillId="4" borderId="72" xfId="0" applyFont="1" applyFill="1" applyBorder="1" applyProtection="1">
      <protection hidden="1"/>
    </xf>
    <xf numFmtId="0" fontId="10" fillId="4" borderId="64" xfId="0" applyFont="1" applyFill="1" applyBorder="1" applyAlignment="1" applyProtection="1">
      <alignment vertical="top" wrapText="1"/>
      <protection locked="0"/>
    </xf>
    <xf numFmtId="0" fontId="10" fillId="4" borderId="66" xfId="0" applyFont="1" applyFill="1" applyBorder="1" applyAlignment="1" applyProtection="1">
      <alignment vertical="top" wrapText="1"/>
      <protection locked="0"/>
    </xf>
    <xf numFmtId="165" fontId="23" fillId="2" borderId="66" xfId="1" applyNumberFormat="1" applyFont="1" applyFill="1" applyBorder="1" applyAlignment="1" applyProtection="1">
      <alignment horizontal="center" vertical="top" wrapText="1"/>
      <protection hidden="1"/>
    </xf>
    <xf numFmtId="167" fontId="10" fillId="4" borderId="11" xfId="0" applyNumberFormat="1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Protection="1"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50" xfId="0" applyFont="1" applyFill="1" applyBorder="1" applyAlignment="1" applyProtection="1">
      <alignment horizontal="left" vertical="top"/>
      <protection hidden="1"/>
    </xf>
    <xf numFmtId="0" fontId="14" fillId="0" borderId="56" xfId="0" applyFont="1" applyBorder="1" applyProtection="1">
      <protection hidden="1"/>
    </xf>
    <xf numFmtId="0" fontId="12" fillId="4" borderId="39" xfId="0" applyFont="1" applyFill="1" applyBorder="1" applyProtection="1">
      <protection hidden="1"/>
    </xf>
    <xf numFmtId="0" fontId="12" fillId="4" borderId="40" xfId="0" applyFont="1" applyFill="1" applyBorder="1" applyProtection="1">
      <protection hidden="1"/>
    </xf>
    <xf numFmtId="0" fontId="10" fillId="4" borderId="40" xfId="0" applyFont="1" applyFill="1" applyBorder="1" applyProtection="1">
      <protection hidden="1"/>
    </xf>
    <xf numFmtId="0" fontId="10" fillId="4" borderId="49" xfId="0" applyFont="1" applyFill="1" applyBorder="1" applyProtection="1">
      <protection hidden="1"/>
    </xf>
    <xf numFmtId="0" fontId="12" fillId="4" borderId="42" xfId="0" applyFont="1" applyFill="1" applyBorder="1" applyProtection="1">
      <protection hidden="1"/>
    </xf>
    <xf numFmtId="0" fontId="12" fillId="4" borderId="43" xfId="0" applyFont="1" applyFill="1" applyBorder="1" applyProtection="1">
      <protection hidden="1"/>
    </xf>
    <xf numFmtId="0" fontId="10" fillId="4" borderId="43" xfId="0" applyFont="1" applyFill="1" applyBorder="1" applyProtection="1">
      <protection hidden="1"/>
    </xf>
    <xf numFmtId="0" fontId="10" fillId="4" borderId="51" xfId="0" applyFont="1" applyFill="1" applyBorder="1" applyProtection="1">
      <protection hidden="1"/>
    </xf>
    <xf numFmtId="0" fontId="30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165" fontId="14" fillId="2" borderId="46" xfId="1" applyNumberFormat="1" applyFont="1" applyFill="1" applyBorder="1" applyAlignment="1" applyProtection="1">
      <alignment wrapText="1"/>
      <protection hidden="1"/>
    </xf>
    <xf numFmtId="165" fontId="14" fillId="0" borderId="0" xfId="1" applyNumberFormat="1" applyFont="1" applyFill="1" applyBorder="1" applyAlignment="1" applyProtection="1"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42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8" fillId="2" borderId="20" xfId="0" applyFont="1" applyFill="1" applyBorder="1" applyAlignment="1" applyProtection="1">
      <alignment vertical="top" wrapText="1"/>
      <protection hidden="1"/>
    </xf>
    <xf numFmtId="0" fontId="14" fillId="2" borderId="21" xfId="0" applyFont="1" applyFill="1" applyBorder="1" applyProtection="1">
      <protection hidden="1"/>
    </xf>
    <xf numFmtId="9" fontId="28" fillId="0" borderId="74" xfId="6" applyNumberFormat="1" applyFont="1" applyBorder="1" applyAlignment="1" applyProtection="1">
      <alignment horizontal="center"/>
      <protection hidden="1"/>
    </xf>
    <xf numFmtId="0" fontId="28" fillId="0" borderId="4" xfId="0" applyFont="1" applyBorder="1" applyAlignment="1" applyProtection="1">
      <alignment horizontal="center" wrapText="1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2" borderId="17" xfId="0" applyFont="1" applyFill="1" applyBorder="1" applyAlignment="1" applyProtection="1">
      <alignment vertical="top" wrapText="1"/>
      <protection hidden="1"/>
    </xf>
    <xf numFmtId="0" fontId="14" fillId="2" borderId="3" xfId="0" applyFont="1" applyFill="1" applyBorder="1" applyProtection="1">
      <protection hidden="1"/>
    </xf>
    <xf numFmtId="43" fontId="14" fillId="2" borderId="5" xfId="2" applyFont="1" applyFill="1" applyBorder="1" applyAlignment="1" applyProtection="1">
      <alignment horizontal="center"/>
      <protection hidden="1"/>
    </xf>
    <xf numFmtId="9" fontId="28" fillId="0" borderId="10" xfId="6" applyNumberFormat="1" applyFont="1" applyBorder="1" applyAlignment="1" applyProtection="1">
      <alignment horizontal="center"/>
      <protection hidden="1"/>
    </xf>
    <xf numFmtId="9" fontId="23" fillId="0" borderId="19" xfId="2" applyNumberFormat="1" applyFont="1" applyBorder="1" applyAlignment="1" applyProtection="1">
      <alignment horizontal="center" wrapText="1"/>
      <protection hidden="1"/>
    </xf>
    <xf numFmtId="1" fontId="12" fillId="4" borderId="58" xfId="0" applyNumberFormat="1" applyFont="1" applyFill="1" applyBorder="1" applyAlignment="1" applyProtection="1">
      <alignment horizontal="center" wrapText="1"/>
      <protection locked="0"/>
    </xf>
    <xf numFmtId="1" fontId="12" fillId="4" borderId="62" xfId="0" applyNumberFormat="1" applyFont="1" applyFill="1" applyBorder="1" applyAlignment="1" applyProtection="1">
      <alignment horizontal="center" wrapText="1"/>
      <protection locked="0"/>
    </xf>
    <xf numFmtId="1" fontId="12" fillId="4" borderId="59" xfId="0" applyNumberFormat="1" applyFont="1" applyFill="1" applyBorder="1" applyAlignment="1" applyProtection="1">
      <alignment horizontal="center" wrapText="1"/>
      <protection locked="0"/>
    </xf>
    <xf numFmtId="0" fontId="12" fillId="9" borderId="30" xfId="0" applyFont="1" applyFill="1" applyBorder="1" applyAlignment="1" applyProtection="1">
      <alignment vertical="center" wrapText="1"/>
      <protection hidden="1"/>
    </xf>
    <xf numFmtId="0" fontId="12" fillId="9" borderId="15" xfId="0" applyFont="1" applyFill="1" applyBorder="1" applyAlignment="1" applyProtection="1">
      <alignment vertical="center" wrapText="1"/>
      <protection hidden="1"/>
    </xf>
    <xf numFmtId="0" fontId="12" fillId="9" borderId="35" xfId="0" applyFont="1" applyFill="1" applyBorder="1" applyAlignment="1" applyProtection="1">
      <alignment vertical="center" wrapText="1"/>
      <protection hidden="1"/>
    </xf>
    <xf numFmtId="0" fontId="13" fillId="10" borderId="31" xfId="0" applyFont="1" applyFill="1" applyBorder="1" applyAlignment="1" applyProtection="1">
      <alignment horizontal="center" vertical="center"/>
      <protection hidden="1"/>
    </xf>
    <xf numFmtId="0" fontId="13" fillId="10" borderId="16" xfId="0" applyFont="1" applyFill="1" applyBorder="1" applyAlignment="1" applyProtection="1">
      <alignment horizontal="center" vertical="center"/>
      <protection hidden="1"/>
    </xf>
    <xf numFmtId="0" fontId="38" fillId="11" borderId="16" xfId="0" applyFont="1" applyFill="1" applyBorder="1" applyAlignment="1" applyProtection="1">
      <alignment horizontal="center" vertical="center" wrapText="1"/>
      <protection hidden="1"/>
    </xf>
    <xf numFmtId="0" fontId="38" fillId="11" borderId="24" xfId="0" applyFont="1" applyFill="1" applyBorder="1" applyAlignment="1" applyProtection="1">
      <alignment horizontal="center" vertical="center" wrapText="1"/>
      <protection hidden="1"/>
    </xf>
    <xf numFmtId="0" fontId="43" fillId="4" borderId="71" xfId="0" applyFont="1" applyFill="1" applyBorder="1" applyAlignment="1" applyProtection="1">
      <alignment horizontal="center" vertical="center" wrapText="1"/>
      <protection hidden="1"/>
    </xf>
    <xf numFmtId="0" fontId="37" fillId="7" borderId="48" xfId="0" applyFont="1" applyFill="1" applyBorder="1" applyAlignment="1" applyProtection="1">
      <alignment horizontal="center" vertical="center" wrapText="1"/>
      <protection hidden="1"/>
    </xf>
    <xf numFmtId="0" fontId="37" fillId="7" borderId="47" xfId="0" applyFont="1" applyFill="1" applyBorder="1" applyAlignment="1" applyProtection="1">
      <alignment horizontal="center" wrapText="1"/>
      <protection hidden="1"/>
    </xf>
    <xf numFmtId="9" fontId="12" fillId="4" borderId="16" xfId="3" applyNumberFormat="1" applyFont="1" applyFill="1" applyBorder="1" applyAlignment="1" applyProtection="1">
      <alignment horizontal="center"/>
      <protection locked="0"/>
    </xf>
    <xf numFmtId="9" fontId="12" fillId="4" borderId="26" xfId="3" applyNumberFormat="1" applyFont="1" applyFill="1" applyBorder="1" applyAlignment="1" applyProtection="1">
      <alignment horizontal="center"/>
      <protection locked="0"/>
    </xf>
    <xf numFmtId="40" fontId="40" fillId="0" borderId="0" xfId="0" applyNumberFormat="1" applyFont="1" applyAlignment="1" applyProtection="1">
      <alignment horizontal="center"/>
      <protection hidden="1"/>
    </xf>
    <xf numFmtId="0" fontId="14" fillId="2" borderId="60" xfId="0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9" fillId="7" borderId="55" xfId="0" applyFont="1" applyFill="1" applyBorder="1" applyAlignment="1" applyProtection="1">
      <alignment horizontal="center" vertical="center" wrapText="1"/>
      <protection hidden="1"/>
    </xf>
    <xf numFmtId="0" fontId="35" fillId="3" borderId="69" xfId="0" applyFont="1" applyFill="1" applyBorder="1" applyAlignment="1" applyProtection="1">
      <alignment horizontal="center" vertical="center" wrapText="1"/>
      <protection hidden="1"/>
    </xf>
    <xf numFmtId="0" fontId="35" fillId="3" borderId="9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31" xfId="0" applyFont="1" applyFill="1" applyBorder="1" applyAlignment="1" applyProtection="1">
      <alignment horizontal="center" vertical="center" wrapText="1"/>
      <protection hidden="1"/>
    </xf>
    <xf numFmtId="0" fontId="14" fillId="4" borderId="73" xfId="0" applyFont="1" applyFill="1" applyBorder="1" applyAlignment="1" applyProtection="1">
      <alignment horizontal="left"/>
      <protection locked="0"/>
    </xf>
    <xf numFmtId="2" fontId="10" fillId="0" borderId="0" xfId="0" applyNumberFormat="1" applyFont="1" applyProtection="1">
      <protection hidden="1"/>
    </xf>
    <xf numFmtId="0" fontId="34" fillId="3" borderId="49" xfId="0" applyFont="1" applyFill="1" applyBorder="1" applyAlignment="1" applyProtection="1">
      <alignment horizontal="center" vertical="center" wrapText="1"/>
      <protection hidden="1"/>
    </xf>
    <xf numFmtId="0" fontId="34" fillId="3" borderId="64" xfId="0" applyFont="1" applyFill="1" applyBorder="1" applyAlignment="1" applyProtection="1">
      <alignment horizontal="center" vertical="center" wrapText="1"/>
      <protection hidden="1"/>
    </xf>
    <xf numFmtId="0" fontId="34" fillId="3" borderId="66" xfId="0" applyFont="1" applyFill="1" applyBorder="1" applyAlignment="1" applyProtection="1">
      <alignment horizontal="center" vertical="center" wrapText="1"/>
      <protection hidden="1"/>
    </xf>
    <xf numFmtId="165" fontId="32" fillId="4" borderId="67" xfId="5" applyNumberFormat="1" applyFont="1" applyFill="1" applyBorder="1" applyAlignment="1" applyProtection="1">
      <alignment horizontal="center" vertical="top" wrapText="1"/>
      <protection locked="0"/>
    </xf>
    <xf numFmtId="165" fontId="32" fillId="4" borderId="19" xfId="5" applyNumberFormat="1" applyFont="1" applyFill="1" applyBorder="1" applyAlignment="1" applyProtection="1">
      <alignment horizontal="center" vertical="top" wrapText="1"/>
      <protection locked="0"/>
    </xf>
    <xf numFmtId="0" fontId="35" fillId="3" borderId="63" xfId="0" applyFont="1" applyFill="1" applyBorder="1" applyAlignment="1" applyProtection="1">
      <alignment horizontal="center" vertical="center" wrapText="1"/>
      <protection hidden="1"/>
    </xf>
    <xf numFmtId="0" fontId="35" fillId="3" borderId="68" xfId="0" applyFont="1" applyFill="1" applyBorder="1" applyAlignment="1" applyProtection="1">
      <alignment horizontal="center" vertical="center" wrapText="1"/>
      <protection hidden="1"/>
    </xf>
    <xf numFmtId="0" fontId="35" fillId="3" borderId="35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43" fontId="23" fillId="4" borderId="67" xfId="1" applyFont="1" applyFill="1" applyBorder="1" applyAlignment="1" applyProtection="1">
      <alignment horizontal="center" vertical="top" wrapText="1"/>
      <protection locked="0"/>
    </xf>
    <xf numFmtId="43" fontId="23" fillId="4" borderId="19" xfId="1" applyFont="1" applyFill="1" applyBorder="1" applyAlignment="1" applyProtection="1">
      <alignment horizontal="center" vertical="top" wrapText="1"/>
      <protection locked="0"/>
    </xf>
    <xf numFmtId="0" fontId="35" fillId="3" borderId="75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35" fillId="3" borderId="10" xfId="0" applyFont="1" applyFill="1" applyBorder="1" applyAlignment="1" applyProtection="1">
      <alignment horizontal="center" vertical="center" wrapText="1"/>
      <protection hidden="1"/>
    </xf>
    <xf numFmtId="165" fontId="14" fillId="2" borderId="37" xfId="1" applyNumberFormat="1" applyFont="1" applyFill="1" applyBorder="1" applyAlignment="1" applyProtection="1">
      <alignment horizontal="center" wrapText="1"/>
      <protection hidden="1"/>
    </xf>
    <xf numFmtId="165" fontId="23" fillId="2" borderId="0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64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8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65" xfId="1" applyNumberFormat="1" applyFont="1" applyFill="1" applyBorder="1" applyAlignment="1" applyProtection="1">
      <alignment horizontal="center" wrapText="1"/>
      <protection hidden="1"/>
    </xf>
    <xf numFmtId="165" fontId="14" fillId="2" borderId="44" xfId="1" applyNumberFormat="1" applyFont="1" applyFill="1" applyBorder="1" applyAlignment="1" applyProtection="1">
      <alignment horizontal="center" wrapText="1"/>
      <protection hidden="1"/>
    </xf>
    <xf numFmtId="165" fontId="23" fillId="2" borderId="6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7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51" xfId="1" applyNumberFormat="1" applyFont="1" applyFill="1" applyBorder="1" applyAlignment="1" applyProtection="1">
      <alignment horizontal="center" wrapText="1"/>
      <protection hidden="1"/>
    </xf>
    <xf numFmtId="165" fontId="23" fillId="2" borderId="40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43" xfId="1" applyNumberFormat="1" applyFont="1" applyFill="1" applyBorder="1" applyAlignment="1" applyProtection="1">
      <alignment horizontal="center" vertical="top" wrapText="1"/>
      <protection hidden="1"/>
    </xf>
    <xf numFmtId="43" fontId="28" fillId="2" borderId="54" xfId="1" applyFont="1" applyFill="1" applyBorder="1" applyAlignment="1" applyProtection="1">
      <alignment horizontal="center" vertical="top" wrapText="1"/>
      <protection hidden="1"/>
    </xf>
    <xf numFmtId="43" fontId="28" fillId="2" borderId="55" xfId="1" applyFont="1" applyFill="1" applyBorder="1" applyAlignment="1" applyProtection="1">
      <alignment horizontal="center" vertical="top" wrapText="1"/>
      <protection hidden="1"/>
    </xf>
    <xf numFmtId="43" fontId="28" fillId="2" borderId="56" xfId="1" applyFont="1" applyFill="1" applyBorder="1" applyAlignment="1" applyProtection="1">
      <alignment horizontal="center" vertical="top" wrapText="1"/>
      <protection hidden="1"/>
    </xf>
    <xf numFmtId="43" fontId="28" fillId="2" borderId="71" xfId="1" applyFont="1" applyFill="1" applyBorder="1" applyAlignment="1" applyProtection="1">
      <alignment horizontal="center" vertical="top" wrapText="1"/>
      <protection hidden="1"/>
    </xf>
    <xf numFmtId="43" fontId="14" fillId="2" borderId="27" xfId="1" applyFont="1" applyFill="1" applyBorder="1" applyAlignment="1" applyProtection="1">
      <alignment horizontal="center" wrapText="1"/>
      <protection hidden="1"/>
    </xf>
    <xf numFmtId="43" fontId="14" fillId="2" borderId="47" xfId="1" applyFont="1" applyFill="1" applyBorder="1" applyAlignment="1" applyProtection="1">
      <alignment horizontal="center" wrapText="1"/>
      <protection hidden="1"/>
    </xf>
    <xf numFmtId="43" fontId="14" fillId="2" borderId="76" xfId="1" applyFont="1" applyFill="1" applyBorder="1" applyAlignment="1" applyProtection="1">
      <alignment horizontal="center" wrapText="1"/>
      <protection hidden="1"/>
    </xf>
    <xf numFmtId="0" fontId="45" fillId="7" borderId="0" xfId="0" applyFont="1" applyFill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0" borderId="58" xfId="0" applyFont="1" applyBorder="1" applyProtection="1">
      <protection hidden="1"/>
    </xf>
    <xf numFmtId="0" fontId="28" fillId="0" borderId="40" xfId="0" applyFont="1" applyBorder="1" applyAlignment="1" applyProtection="1">
      <alignment horizontal="center" vertical="top" wrapText="1"/>
      <protection hidden="1"/>
    </xf>
    <xf numFmtId="165" fontId="23" fillId="0" borderId="15" xfId="1" applyNumberFormat="1" applyFont="1" applyBorder="1" applyAlignment="1" applyProtection="1">
      <alignment vertical="top"/>
      <protection hidden="1"/>
    </xf>
    <xf numFmtId="165" fontId="23" fillId="0" borderId="16" xfId="1" applyNumberFormat="1" applyFont="1" applyBorder="1" applyAlignment="1" applyProtection="1">
      <alignment vertical="top"/>
      <protection hidden="1"/>
    </xf>
    <xf numFmtId="0" fontId="14" fillId="2" borderId="58" xfId="0" applyFont="1" applyFill="1" applyBorder="1" applyAlignment="1" applyProtection="1">
      <alignment horizontal="center" vertical="center"/>
      <protection hidden="1"/>
    </xf>
    <xf numFmtId="0" fontId="14" fillId="2" borderId="72" xfId="0" applyFont="1" applyFill="1" applyBorder="1" applyAlignment="1" applyProtection="1">
      <alignment horizontal="center" vertical="center" wrapText="1"/>
      <protection hidden="1"/>
    </xf>
    <xf numFmtId="165" fontId="28" fillId="0" borderId="62" xfId="1" applyNumberFormat="1" applyFont="1" applyFill="1" applyBorder="1" applyAlignment="1" applyProtection="1">
      <alignment horizontal="center" vertical="top" wrapText="1"/>
      <protection hidden="1"/>
    </xf>
    <xf numFmtId="165" fontId="23" fillId="0" borderId="25" xfId="1" applyNumberFormat="1" applyFont="1" applyBorder="1" applyAlignment="1" applyProtection="1">
      <alignment vertical="top"/>
      <protection hidden="1"/>
    </xf>
    <xf numFmtId="165" fontId="23" fillId="0" borderId="26" xfId="1" applyNumberFormat="1" applyFont="1" applyBorder="1" applyAlignment="1" applyProtection="1">
      <alignment vertical="top"/>
      <protection hidden="1"/>
    </xf>
    <xf numFmtId="165" fontId="23" fillId="0" borderId="1" xfId="1" applyNumberFormat="1" applyFont="1" applyBorder="1" applyAlignment="1" applyProtection="1">
      <alignment vertical="top"/>
      <protection hidden="1"/>
    </xf>
    <xf numFmtId="165" fontId="28" fillId="0" borderId="72" xfId="1" applyNumberFormat="1" applyFont="1" applyFill="1" applyBorder="1" applyAlignment="1" applyProtection="1">
      <alignment horizontal="center" vertical="top" wrapText="1"/>
      <protection hidden="1"/>
    </xf>
    <xf numFmtId="165" fontId="28" fillId="0" borderId="56" xfId="1" applyNumberFormat="1" applyFont="1" applyFill="1" applyBorder="1" applyAlignment="1" applyProtection="1">
      <alignment horizontal="center" vertical="top" wrapText="1"/>
      <protection hidden="1"/>
    </xf>
    <xf numFmtId="165" fontId="23" fillId="0" borderId="48" xfId="1" applyNumberFormat="1" applyFont="1" applyBorder="1" applyAlignment="1" applyProtection="1">
      <alignment vertical="top"/>
      <protection hidden="1"/>
    </xf>
    <xf numFmtId="165" fontId="23" fillId="0" borderId="47" xfId="1" applyNumberFormat="1" applyFont="1" applyBorder="1" applyAlignment="1" applyProtection="1">
      <alignment vertical="top"/>
      <protection hidden="1"/>
    </xf>
    <xf numFmtId="165" fontId="23" fillId="0" borderId="46" xfId="1" applyNumberFormat="1" applyFont="1" applyBorder="1" applyAlignment="1" applyProtection="1">
      <alignment vertical="top"/>
      <protection hidden="1"/>
    </xf>
    <xf numFmtId="165" fontId="28" fillId="0" borderId="71" xfId="1" applyNumberFormat="1" applyFont="1" applyFill="1" applyBorder="1" applyAlignment="1" applyProtection="1">
      <alignment horizontal="center" vertical="top" wrapText="1"/>
      <protection hidden="1"/>
    </xf>
    <xf numFmtId="38" fontId="22" fillId="4" borderId="30" xfId="6" applyNumberFormat="1" applyFont="1" applyFill="1" applyBorder="1" applyAlignment="1" applyProtection="1">
      <alignment horizontal="right"/>
      <protection locked="0"/>
    </xf>
    <xf numFmtId="0" fontId="11" fillId="2" borderId="58" xfId="0" applyFont="1" applyFill="1" applyBorder="1" applyAlignment="1" applyProtection="1">
      <alignment horizontal="center" vertical="center"/>
      <protection hidden="1"/>
    </xf>
    <xf numFmtId="0" fontId="11" fillId="2" borderId="59" xfId="0" applyFont="1" applyFill="1" applyBorder="1" applyAlignment="1" applyProtection="1">
      <alignment horizontal="center" vertical="center" wrapText="1"/>
      <protection hidden="1"/>
    </xf>
    <xf numFmtId="38" fontId="28" fillId="2" borderId="61" xfId="1" applyNumberFormat="1" applyFont="1" applyFill="1" applyBorder="1" applyAlignment="1" applyProtection="1">
      <alignment horizontal="right" wrapText="1"/>
    </xf>
    <xf numFmtId="38" fontId="28" fillId="2" borderId="62" xfId="1" applyNumberFormat="1" applyFont="1" applyFill="1" applyBorder="1" applyAlignment="1" applyProtection="1">
      <alignment horizontal="right" wrapText="1"/>
    </xf>
    <xf numFmtId="38" fontId="14" fillId="2" borderId="56" xfId="1" applyNumberFormat="1" applyFont="1" applyFill="1" applyBorder="1" applyAlignment="1" applyProtection="1">
      <alignment horizontal="right" wrapText="1"/>
    </xf>
    <xf numFmtId="0" fontId="22" fillId="4" borderId="10" xfId="7" applyFont="1" applyFill="1" applyBorder="1" applyAlignment="1" applyProtection="1">
      <alignment horizontal="left"/>
      <protection locked="0"/>
    </xf>
    <xf numFmtId="38" fontId="28" fillId="2" borderId="61" xfId="1" applyNumberFormat="1" applyFont="1" applyFill="1" applyBorder="1" applyAlignment="1" applyProtection="1">
      <alignment horizontal="right" wrapText="1"/>
      <protection hidden="1"/>
    </xf>
    <xf numFmtId="38" fontId="28" fillId="2" borderId="62" xfId="1" applyNumberFormat="1" applyFont="1" applyFill="1" applyBorder="1" applyAlignment="1" applyProtection="1">
      <alignment horizontal="right" wrapText="1"/>
      <protection hidden="1"/>
    </xf>
    <xf numFmtId="38" fontId="14" fillId="2" borderId="56" xfId="1" applyNumberFormat="1" applyFont="1" applyFill="1" applyBorder="1" applyAlignment="1" applyProtection="1">
      <alignment horizontal="right" wrapText="1"/>
      <protection hidden="1"/>
    </xf>
    <xf numFmtId="38" fontId="28" fillId="2" borderId="72" xfId="1" applyNumberFormat="1" applyFont="1" applyFill="1" applyBorder="1" applyAlignment="1" applyProtection="1">
      <alignment horizontal="right" wrapText="1"/>
    </xf>
    <xf numFmtId="38" fontId="14" fillId="2" borderId="48" xfId="1" applyNumberFormat="1" applyFont="1" applyFill="1" applyBorder="1" applyAlignment="1" applyProtection="1">
      <alignment horizontal="right" wrapText="1"/>
      <protection hidden="1"/>
    </xf>
    <xf numFmtId="38" fontId="14" fillId="2" borderId="47" xfId="1" applyNumberFormat="1" applyFont="1" applyFill="1" applyBorder="1" applyAlignment="1" applyProtection="1">
      <alignment horizontal="right" wrapText="1"/>
      <protection hidden="1"/>
    </xf>
    <xf numFmtId="38" fontId="14" fillId="2" borderId="77" xfId="1" applyNumberFormat="1" applyFont="1" applyFill="1" applyBorder="1" applyAlignment="1" applyProtection="1">
      <alignment horizontal="right" wrapText="1"/>
      <protection hidden="1"/>
    </xf>
    <xf numFmtId="38" fontId="14" fillId="2" borderId="46" xfId="1" applyNumberFormat="1" applyFont="1" applyFill="1" applyBorder="1" applyAlignment="1" applyProtection="1">
      <alignment horizontal="right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38" fontId="14" fillId="2" borderId="71" xfId="1" applyNumberFormat="1" applyFont="1" applyFill="1" applyBorder="1" applyAlignment="1" applyProtection="1">
      <alignment horizontal="right" wrapText="1"/>
    </xf>
    <xf numFmtId="38" fontId="28" fillId="2" borderId="72" xfId="1" applyNumberFormat="1" applyFont="1" applyFill="1" applyBorder="1" applyAlignment="1" applyProtection="1">
      <alignment horizontal="right" wrapText="1"/>
      <protection hidden="1"/>
    </xf>
    <xf numFmtId="38" fontId="14" fillId="2" borderId="71" xfId="1" applyNumberFormat="1" applyFont="1" applyFill="1" applyBorder="1" applyAlignment="1" applyProtection="1">
      <alignment horizontal="right" wrapText="1"/>
      <protection hidden="1"/>
    </xf>
    <xf numFmtId="0" fontId="10" fillId="6" borderId="34" xfId="0" applyFont="1" applyFill="1" applyBorder="1" applyAlignment="1" applyProtection="1">
      <alignment wrapText="1"/>
      <protection hidden="1"/>
    </xf>
    <xf numFmtId="0" fontId="10" fillId="4" borderId="16" xfId="0" applyFont="1" applyFill="1" applyBorder="1" applyAlignment="1" applyProtection="1">
      <alignment wrapText="1"/>
      <protection locked="0"/>
    </xf>
    <xf numFmtId="0" fontId="10" fillId="4" borderId="24" xfId="0" applyFont="1" applyFill="1" applyBorder="1" applyAlignment="1" applyProtection="1">
      <alignment wrapText="1"/>
      <protection locked="0"/>
    </xf>
    <xf numFmtId="165" fontId="14" fillId="2" borderId="43" xfId="1" applyNumberFormat="1" applyFont="1" applyFill="1" applyBorder="1" applyAlignment="1" applyProtection="1">
      <alignment wrapText="1"/>
      <protection hidden="1"/>
    </xf>
    <xf numFmtId="165" fontId="23" fillId="6" borderId="32" xfId="1" applyNumberFormat="1" applyFont="1" applyFill="1" applyBorder="1" applyAlignment="1" applyProtection="1">
      <alignment wrapText="1"/>
      <protection hidden="1"/>
    </xf>
    <xf numFmtId="165" fontId="23" fillId="6" borderId="34" xfId="1" applyNumberFormat="1" applyFont="1" applyFill="1" applyBorder="1" applyAlignment="1" applyProtection="1">
      <alignment wrapText="1"/>
      <protection hidden="1"/>
    </xf>
    <xf numFmtId="165" fontId="23" fillId="4" borderId="16" xfId="1" applyNumberFormat="1" applyFont="1" applyFill="1" applyBorder="1" applyAlignment="1" applyProtection="1">
      <alignment wrapText="1"/>
      <protection locked="0"/>
    </xf>
    <xf numFmtId="165" fontId="23" fillId="4" borderId="17" xfId="1" applyNumberFormat="1" applyFont="1" applyFill="1" applyBorder="1" applyAlignment="1" applyProtection="1">
      <alignment wrapText="1"/>
      <protection locked="0"/>
    </xf>
    <xf numFmtId="165" fontId="14" fillId="2" borderId="42" xfId="1" applyNumberFormat="1" applyFont="1" applyFill="1" applyBorder="1" applyAlignment="1" applyProtection="1">
      <alignment wrapText="1"/>
      <protection hidden="1"/>
    </xf>
    <xf numFmtId="0" fontId="14" fillId="2" borderId="14" xfId="0" applyFont="1" applyFill="1" applyBorder="1" applyAlignment="1" applyProtection="1">
      <alignment horizontal="center" vertical="top" wrapText="1"/>
      <protection hidden="1"/>
    </xf>
    <xf numFmtId="0" fontId="14" fillId="2" borderId="73" xfId="0" applyFont="1" applyFill="1" applyBorder="1" applyAlignment="1" applyProtection="1">
      <alignment horizontal="center" vertical="top" wrapText="1"/>
      <protection hidden="1"/>
    </xf>
    <xf numFmtId="165" fontId="14" fillId="6" borderId="14" xfId="1" applyNumberFormat="1" applyFont="1" applyFill="1" applyBorder="1" applyAlignment="1" applyProtection="1">
      <alignment wrapText="1"/>
      <protection hidden="1"/>
    </xf>
    <xf numFmtId="165" fontId="14" fillId="2" borderId="10" xfId="1" applyNumberFormat="1" applyFont="1" applyFill="1" applyBorder="1" applyAlignment="1" applyProtection="1">
      <alignment wrapText="1"/>
      <protection hidden="1"/>
    </xf>
    <xf numFmtId="165" fontId="14" fillId="2" borderId="74" xfId="1" applyNumberFormat="1" applyFont="1" applyFill="1" applyBorder="1" applyAlignment="1" applyProtection="1">
      <alignment wrapText="1"/>
      <protection hidden="1"/>
    </xf>
    <xf numFmtId="165" fontId="14" fillId="2" borderId="51" xfId="1" applyNumberFormat="1" applyFont="1" applyFill="1" applyBorder="1" applyAlignment="1" applyProtection="1">
      <alignment wrapText="1"/>
      <protection hidden="1"/>
    </xf>
    <xf numFmtId="38" fontId="14" fillId="2" borderId="51" xfId="1" applyNumberFormat="1" applyFont="1" applyFill="1" applyBorder="1" applyAlignment="1" applyProtection="1">
      <alignment horizontal="right" wrapText="1"/>
    </xf>
    <xf numFmtId="0" fontId="14" fillId="2" borderId="0" xfId="0" applyFont="1" applyFill="1" applyAlignment="1" applyProtection="1">
      <alignment horizontal="left"/>
      <protection hidden="1"/>
    </xf>
    <xf numFmtId="0" fontId="49" fillId="0" borderId="0" xfId="0" applyFont="1" applyProtection="1">
      <protection hidden="1"/>
    </xf>
    <xf numFmtId="165" fontId="50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4" fontId="51" fillId="0" borderId="0" xfId="0" applyNumberFormat="1" applyFont="1"/>
    <xf numFmtId="0" fontId="16" fillId="7" borderId="37" xfId="0" applyFont="1" applyFill="1" applyBorder="1" applyProtection="1">
      <protection hidden="1"/>
    </xf>
    <xf numFmtId="165" fontId="19" fillId="7" borderId="64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40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67" xfId="1" applyNumberFormat="1" applyFont="1" applyFill="1" applyBorder="1" applyAlignment="1" applyProtection="1">
      <alignment horizontal="center" vertical="top"/>
      <protection hidden="1"/>
    </xf>
    <xf numFmtId="14" fontId="12" fillId="4" borderId="12" xfId="0" applyNumberFormat="1" applyFont="1" applyFill="1" applyBorder="1" applyAlignment="1" applyProtection="1">
      <alignment horizontal="center" wrapText="1"/>
      <protection locked="0"/>
    </xf>
    <xf numFmtId="14" fontId="12" fillId="4" borderId="17" xfId="0" applyNumberFormat="1" applyFont="1" applyFill="1" applyBorder="1" applyAlignment="1" applyProtection="1">
      <alignment horizontal="center" wrapText="1"/>
      <protection locked="0"/>
    </xf>
    <xf numFmtId="14" fontId="12" fillId="4" borderId="20" xfId="0" applyNumberFormat="1" applyFont="1" applyFill="1" applyBorder="1" applyAlignment="1" applyProtection="1">
      <alignment horizontal="center" wrapText="1"/>
      <protection locked="0"/>
    </xf>
    <xf numFmtId="14" fontId="52" fillId="13" borderId="12" xfId="0" applyNumberFormat="1" applyFont="1" applyFill="1" applyBorder="1" applyAlignment="1" applyProtection="1">
      <alignment horizontal="center" wrapText="1"/>
      <protection locked="0"/>
    </xf>
    <xf numFmtId="14" fontId="52" fillId="13" borderId="75" xfId="0" applyNumberFormat="1" applyFont="1" applyFill="1" applyBorder="1" applyAlignment="1" applyProtection="1">
      <alignment horizontal="center" wrapText="1"/>
      <protection locked="0"/>
    </xf>
    <xf numFmtId="14" fontId="52" fillId="13" borderId="42" xfId="0" applyNumberFormat="1" applyFont="1" applyFill="1" applyBorder="1" applyAlignment="1" applyProtection="1">
      <alignment horizontal="center" wrapText="1"/>
      <protection locked="0"/>
    </xf>
    <xf numFmtId="14" fontId="12" fillId="4" borderId="58" xfId="0" applyNumberFormat="1" applyFont="1" applyFill="1" applyBorder="1" applyAlignment="1" applyProtection="1">
      <alignment horizontal="center" wrapText="1"/>
      <protection locked="0"/>
    </xf>
    <xf numFmtId="14" fontId="12" fillId="4" borderId="62" xfId="0" applyNumberFormat="1" applyFont="1" applyFill="1" applyBorder="1" applyAlignment="1" applyProtection="1">
      <alignment horizontal="center" wrapText="1"/>
      <protection locked="0"/>
    </xf>
    <xf numFmtId="14" fontId="12" fillId="4" borderId="59" xfId="0" applyNumberFormat="1" applyFont="1" applyFill="1" applyBorder="1" applyAlignment="1" applyProtection="1">
      <alignment horizontal="center" wrapText="1"/>
      <protection locked="0"/>
    </xf>
    <xf numFmtId="0" fontId="19" fillId="7" borderId="39" xfId="0" applyFont="1" applyFill="1" applyBorder="1" applyAlignment="1" applyProtection="1">
      <alignment horizontal="center" vertical="center" wrapText="1"/>
      <protection hidden="1"/>
    </xf>
    <xf numFmtId="0" fontId="19" fillId="7" borderId="38" xfId="0" applyFont="1" applyFill="1" applyBorder="1" applyAlignment="1" applyProtection="1">
      <alignment horizontal="center" vertical="center" wrapText="1"/>
      <protection hidden="1"/>
    </xf>
    <xf numFmtId="0" fontId="16" fillId="7" borderId="65" xfId="0" applyFont="1" applyFill="1" applyBorder="1" applyProtection="1">
      <protection hidden="1"/>
    </xf>
    <xf numFmtId="164" fontId="19" fillId="7" borderId="37" xfId="1" applyNumberFormat="1" applyFont="1" applyFill="1" applyBorder="1" applyAlignment="1" applyProtection="1">
      <alignment horizontal="right"/>
      <protection hidden="1"/>
    </xf>
    <xf numFmtId="0" fontId="11" fillId="4" borderId="72" xfId="0" applyFont="1" applyFill="1" applyBorder="1" applyProtection="1">
      <protection hidden="1"/>
    </xf>
    <xf numFmtId="0" fontId="12" fillId="2" borderId="33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43" fontId="14" fillId="2" borderId="29" xfId="1" applyFont="1" applyFill="1" applyBorder="1" applyAlignment="1" applyProtection="1">
      <alignment horizontal="center" wrapText="1"/>
      <protection hidden="1"/>
    </xf>
    <xf numFmtId="40" fontId="14" fillId="2" borderId="51" xfId="1" applyNumberFormat="1" applyFont="1" applyFill="1" applyBorder="1" applyAlignment="1" applyProtection="1">
      <alignment horizontal="right" wrapText="1"/>
    </xf>
    <xf numFmtId="0" fontId="53" fillId="14" borderId="71" xfId="0" applyFont="1" applyFill="1" applyBorder="1" applyAlignment="1">
      <alignment horizontal="left" vertical="center" wrapText="1"/>
    </xf>
    <xf numFmtId="0" fontId="53" fillId="14" borderId="56" xfId="0" applyFont="1" applyFill="1" applyBorder="1" applyAlignment="1">
      <alignment horizontal="left" vertical="center" wrapText="1"/>
    </xf>
    <xf numFmtId="0" fontId="53" fillId="0" borderId="51" xfId="0" applyFont="1" applyBorder="1" applyAlignment="1">
      <alignment horizontal="left" vertical="center" wrapText="1"/>
    </xf>
    <xf numFmtId="0" fontId="54" fillId="14" borderId="56" xfId="0" applyFont="1" applyFill="1" applyBorder="1" applyAlignment="1">
      <alignment horizontal="left" vertical="center" wrapText="1"/>
    </xf>
    <xf numFmtId="44" fontId="53" fillId="0" borderId="51" xfId="9" applyFont="1" applyBorder="1" applyAlignment="1">
      <alignment horizontal="left" vertical="center" wrapText="1"/>
    </xf>
    <xf numFmtId="44" fontId="53" fillId="0" borderId="29" xfId="9" applyFont="1" applyBorder="1" applyAlignment="1">
      <alignment horizontal="left" vertical="center" wrapText="1"/>
    </xf>
    <xf numFmtId="0" fontId="13" fillId="0" borderId="58" xfId="0" applyFont="1" applyBorder="1" applyAlignment="1" applyProtection="1">
      <alignment vertical="center"/>
      <protection hidden="1"/>
    </xf>
    <xf numFmtId="0" fontId="13" fillId="0" borderId="59" xfId="0" applyFont="1" applyBorder="1" applyProtection="1">
      <protection hidden="1"/>
    </xf>
    <xf numFmtId="166" fontId="12" fillId="0" borderId="8" xfId="0" applyNumberFormat="1" applyFont="1" applyBorder="1" applyAlignment="1" applyProtection="1">
      <alignment horizontal="center" wrapText="1"/>
      <protection locked="0"/>
    </xf>
    <xf numFmtId="0" fontId="13" fillId="0" borderId="5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/>
    <xf numFmtId="38" fontId="0" fillId="0" borderId="0" xfId="0" applyNumberFormat="1"/>
    <xf numFmtId="164" fontId="13" fillId="0" borderId="37" xfId="6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64" fontId="12" fillId="0" borderId="0" xfId="6" applyNumberFormat="1" applyFont="1" applyFill="1" applyBorder="1" applyAlignment="1" applyProtection="1">
      <alignment vertical="center" wrapText="1"/>
      <protection hidden="1"/>
    </xf>
    <xf numFmtId="0" fontId="0" fillId="0" borderId="27" xfId="0" applyBorder="1"/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3" fillId="0" borderId="71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12" fillId="0" borderId="5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71" xfId="0" applyBorder="1"/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left" vertical="center" wrapText="1"/>
    </xf>
    <xf numFmtId="0" fontId="0" fillId="0" borderId="71" xfId="0" applyBorder="1" applyAlignment="1">
      <alignment wrapText="1"/>
    </xf>
    <xf numFmtId="0" fontId="0" fillId="0" borderId="71" xfId="0" applyBorder="1" applyAlignment="1">
      <alignment vertical="center" wrapText="1"/>
    </xf>
    <xf numFmtId="0" fontId="16" fillId="7" borderId="44" xfId="0" applyFont="1" applyFill="1" applyBorder="1" applyProtection="1">
      <protection hidden="1"/>
    </xf>
    <xf numFmtId="0" fontId="56" fillId="0" borderId="56" xfId="0" applyFont="1" applyBorder="1" applyAlignment="1">
      <alignment horizontal="center" vertical="center" wrapText="1"/>
    </xf>
    <xf numFmtId="0" fontId="45" fillId="7" borderId="0" xfId="0" applyFont="1" applyFill="1" applyAlignment="1" applyProtection="1">
      <alignment horizontal="right"/>
      <protection hidden="1"/>
    </xf>
    <xf numFmtId="0" fontId="12" fillId="2" borderId="1" xfId="0" applyFont="1" applyFill="1" applyBorder="1" applyAlignment="1">
      <alignment horizontal="center" wrapText="1"/>
    </xf>
    <xf numFmtId="0" fontId="12" fillId="4" borderId="61" xfId="0" applyFont="1" applyFill="1" applyBorder="1" applyAlignment="1" applyProtection="1">
      <alignment horizontal="center" wrapText="1"/>
      <protection locked="0"/>
    </xf>
    <xf numFmtId="0" fontId="12" fillId="4" borderId="61" xfId="0" applyFont="1" applyFill="1" applyBorder="1" applyAlignment="1" applyProtection="1">
      <alignment horizontal="left" wrapText="1"/>
      <protection locked="0"/>
    </xf>
    <xf numFmtId="14" fontId="12" fillId="4" borderId="61" xfId="0" applyNumberFormat="1" applyFont="1" applyFill="1" applyBorder="1" applyAlignment="1" applyProtection="1">
      <alignment horizontal="center" wrapText="1"/>
      <protection locked="0"/>
    </xf>
    <xf numFmtId="14" fontId="12" fillId="4" borderId="75" xfId="0" applyNumberFormat="1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</xf>
    <xf numFmtId="14" fontId="52" fillId="13" borderId="11" xfId="0" applyNumberFormat="1" applyFont="1" applyFill="1" applyBorder="1" applyAlignment="1" applyProtection="1">
      <alignment horizontal="center" wrapText="1"/>
      <protection locked="0"/>
    </xf>
    <xf numFmtId="14" fontId="52" fillId="13" borderId="32" xfId="0" applyNumberFormat="1" applyFont="1" applyFill="1" applyBorder="1" applyAlignment="1" applyProtection="1">
      <alignment horizontal="center" wrapText="1"/>
      <protection locked="0"/>
    </xf>
    <xf numFmtId="14" fontId="52" fillId="13" borderId="15" xfId="0" applyNumberFormat="1" applyFont="1" applyFill="1" applyBorder="1" applyAlignment="1" applyProtection="1">
      <alignment horizontal="center" wrapText="1"/>
      <protection locked="0"/>
    </xf>
    <xf numFmtId="14" fontId="52" fillId="13" borderId="35" xfId="0" applyNumberFormat="1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left" wrapText="1"/>
      <protection locked="0"/>
    </xf>
    <xf numFmtId="0" fontId="12" fillId="4" borderId="20" xfId="0" applyFont="1" applyFill="1" applyBorder="1" applyAlignment="1" applyProtection="1">
      <alignment horizontal="left" wrapText="1"/>
      <protection locked="0"/>
    </xf>
    <xf numFmtId="14" fontId="52" fillId="13" borderId="22" xfId="0" applyNumberFormat="1" applyFont="1" applyFill="1" applyBorder="1" applyAlignment="1" applyProtection="1">
      <alignment horizont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hidden="1"/>
    </xf>
    <xf numFmtId="43" fontId="23" fillId="4" borderId="40" xfId="1" applyFont="1" applyFill="1" applyBorder="1" applyAlignment="1" applyProtection="1">
      <alignment horizontal="center" vertical="top" wrapText="1"/>
      <protection locked="0"/>
    </xf>
    <xf numFmtId="43" fontId="23" fillId="4" borderId="0" xfId="1" applyFont="1" applyFill="1" applyBorder="1" applyAlignment="1" applyProtection="1">
      <alignment horizontal="center" vertical="top" wrapText="1"/>
      <protection locked="0"/>
    </xf>
    <xf numFmtId="43" fontId="14" fillId="2" borderId="28" xfId="1" applyFont="1" applyFill="1" applyBorder="1" applyAlignment="1" applyProtection="1">
      <alignment horizontal="center" wrapText="1"/>
      <protection hidden="1"/>
    </xf>
    <xf numFmtId="0" fontId="35" fillId="3" borderId="15" xfId="0" applyFont="1" applyFill="1" applyBorder="1" applyAlignment="1" applyProtection="1">
      <alignment horizontal="center" vertical="center" wrapText="1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43" fontId="23" fillId="4" borderId="64" xfId="1" applyFont="1" applyFill="1" applyBorder="1" applyAlignment="1" applyProtection="1">
      <alignment horizontal="center" vertical="top" wrapText="1"/>
      <protection locked="0"/>
    </xf>
    <xf numFmtId="43" fontId="23" fillId="4" borderId="18" xfId="1" applyFont="1" applyFill="1" applyBorder="1" applyAlignment="1" applyProtection="1">
      <alignment horizontal="center" vertical="top" wrapText="1"/>
      <protection locked="0"/>
    </xf>
    <xf numFmtId="43" fontId="14" fillId="2" borderId="48" xfId="1" applyFont="1" applyFill="1" applyBorder="1" applyAlignment="1" applyProtection="1">
      <alignment horizontal="center" wrapText="1"/>
      <protection hidden="1"/>
    </xf>
    <xf numFmtId="43" fontId="23" fillId="4" borderId="66" xfId="1" applyFont="1" applyFill="1" applyBorder="1" applyAlignment="1" applyProtection="1">
      <alignment horizontal="center" vertical="top" wrapText="1"/>
      <protection locked="0"/>
    </xf>
    <xf numFmtId="43" fontId="23" fillId="4" borderId="4" xfId="1" applyFont="1" applyFill="1" applyBorder="1" applyAlignment="1" applyProtection="1">
      <alignment horizontal="center" vertical="top" wrapText="1"/>
      <protection locked="0"/>
    </xf>
    <xf numFmtId="43" fontId="14" fillId="2" borderId="46" xfId="1" applyFont="1" applyFill="1" applyBorder="1" applyAlignment="1" applyProtection="1">
      <alignment horizontal="center" wrapText="1"/>
      <protection hidden="1"/>
    </xf>
    <xf numFmtId="43" fontId="14" fillId="2" borderId="77" xfId="1" applyFont="1" applyFill="1" applyBorder="1" applyAlignment="1" applyProtection="1">
      <alignment horizontal="center" wrapText="1"/>
      <protection hidden="1"/>
    </xf>
    <xf numFmtId="0" fontId="35" fillId="2" borderId="69" xfId="0" applyFont="1" applyFill="1" applyBorder="1" applyAlignment="1" applyProtection="1">
      <alignment horizontal="center" vertical="center" wrapText="1"/>
      <protection hidden="1"/>
    </xf>
    <xf numFmtId="0" fontId="35" fillId="2" borderId="75" xfId="0" applyFont="1" applyFill="1" applyBorder="1" applyAlignment="1" applyProtection="1">
      <alignment horizontal="center" vertical="center" wrapText="1"/>
      <protection hidden="1"/>
    </xf>
    <xf numFmtId="0" fontId="35" fillId="2" borderId="8" xfId="0" applyFont="1" applyFill="1" applyBorder="1" applyAlignment="1" applyProtection="1">
      <alignment horizontal="center" vertical="center" wrapText="1"/>
      <protection hidden="1"/>
    </xf>
    <xf numFmtId="0" fontId="35" fillId="2" borderId="31" xfId="0" applyFont="1" applyFill="1" applyBorder="1" applyAlignment="1" applyProtection="1">
      <alignment horizontal="center" vertical="center" wrapText="1"/>
      <protection hidden="1"/>
    </xf>
    <xf numFmtId="0" fontId="12" fillId="0" borderId="49" xfId="0" applyFont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wrapText="1"/>
    </xf>
    <xf numFmtId="0" fontId="12" fillId="4" borderId="12" xfId="0" applyFont="1" applyFill="1" applyBorder="1" applyAlignment="1" applyProtection="1">
      <alignment horizontal="left" wrapText="1"/>
      <protection locked="0"/>
    </xf>
    <xf numFmtId="14" fontId="52" fillId="13" borderId="36" xfId="0" applyNumberFormat="1" applyFont="1" applyFill="1" applyBorder="1" applyAlignment="1" applyProtection="1">
      <alignment horizontal="center" wrapText="1"/>
      <protection locked="0"/>
    </xf>
    <xf numFmtId="165" fontId="13" fillId="0" borderId="1" xfId="6" applyNumberFormat="1" applyFont="1" applyFill="1" applyBorder="1" applyAlignment="1" applyProtection="1">
      <alignment horizontal="center" wrapText="1"/>
      <protection hidden="1"/>
    </xf>
    <xf numFmtId="165" fontId="1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12" fillId="0" borderId="70" xfId="0" applyFont="1" applyBorder="1" applyAlignment="1" applyProtection="1">
      <alignment horizontal="center" wrapText="1"/>
      <protection locked="0"/>
    </xf>
    <xf numFmtId="165" fontId="13" fillId="0" borderId="26" xfId="6" applyNumberFormat="1" applyFont="1" applyFill="1" applyBorder="1" applyAlignment="1" applyProtection="1">
      <alignment horizontal="center" vertical="top"/>
      <protection hidden="1"/>
    </xf>
    <xf numFmtId="0" fontId="12" fillId="0" borderId="36" xfId="0" applyFont="1" applyBorder="1" applyAlignment="1" applyProtection="1">
      <alignment horizontal="center" wrapText="1"/>
      <protection locked="0"/>
    </xf>
    <xf numFmtId="166" fontId="12" fillId="0" borderId="33" xfId="0" applyNumberFormat="1" applyFont="1" applyBorder="1" applyAlignment="1" applyProtection="1">
      <alignment horizontal="center" wrapText="1"/>
      <protection locked="0"/>
    </xf>
    <xf numFmtId="0" fontId="12" fillId="0" borderId="44" xfId="0" applyFont="1" applyBorder="1" applyAlignment="1" applyProtection="1">
      <alignment horizontal="center" wrapText="1"/>
      <protection locked="0"/>
    </xf>
    <xf numFmtId="166" fontId="12" fillId="0" borderId="37" xfId="0" applyNumberFormat="1" applyFont="1" applyBorder="1" applyAlignment="1" applyProtection="1">
      <alignment horizontal="center" wrapText="1"/>
      <protection locked="0"/>
    </xf>
    <xf numFmtId="164" fontId="13" fillId="0" borderId="45" xfId="6" applyNumberFormat="1" applyFont="1" applyFill="1" applyBorder="1" applyAlignment="1" applyProtection="1">
      <alignment horizontal="center" vertical="center"/>
      <protection hidden="1"/>
    </xf>
    <xf numFmtId="0" fontId="37" fillId="5" borderId="64" xfId="0" applyFont="1" applyFill="1" applyBorder="1" applyAlignment="1" applyProtection="1">
      <alignment horizontal="center" vertical="center"/>
      <protection hidden="1"/>
    </xf>
    <xf numFmtId="0" fontId="37" fillId="5" borderId="66" xfId="0" applyFont="1" applyFill="1" applyBorder="1" applyAlignment="1" applyProtection="1">
      <alignment horizontal="center" vertical="center"/>
      <protection hidden="1"/>
    </xf>
    <xf numFmtId="0" fontId="37" fillId="5" borderId="67" xfId="0" applyFont="1" applyFill="1" applyBorder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left" vertical="center" wrapText="1"/>
      <protection hidden="1"/>
    </xf>
    <xf numFmtId="0" fontId="14" fillId="4" borderId="5" xfId="0" applyFont="1" applyFill="1" applyBorder="1" applyAlignment="1" applyProtection="1">
      <alignment horizontal="left" vertical="center" wrapText="1"/>
      <protection hidden="1"/>
    </xf>
    <xf numFmtId="0" fontId="14" fillId="4" borderId="16" xfId="0" applyFont="1" applyFill="1" applyBorder="1" applyAlignment="1" applyProtection="1">
      <alignment horizontal="left" vertical="center" wrapText="1"/>
      <protection hidden="1"/>
    </xf>
    <xf numFmtId="0" fontId="43" fillId="4" borderId="39" xfId="0" applyFont="1" applyFill="1" applyBorder="1" applyAlignment="1" applyProtection="1">
      <alignment horizontal="center" wrapText="1"/>
      <protection hidden="1"/>
    </xf>
    <xf numFmtId="0" fontId="43" fillId="4" borderId="40" xfId="0" applyFont="1" applyFill="1" applyBorder="1" applyAlignment="1" applyProtection="1">
      <alignment horizontal="center" wrapText="1"/>
      <protection hidden="1"/>
    </xf>
    <xf numFmtId="0" fontId="43" fillId="4" borderId="49" xfId="0" applyFont="1" applyFill="1" applyBorder="1" applyAlignment="1" applyProtection="1">
      <alignment horizontal="center" wrapText="1"/>
      <protection hidden="1"/>
    </xf>
    <xf numFmtId="0" fontId="43" fillId="4" borderId="42" xfId="0" applyFont="1" applyFill="1" applyBorder="1" applyAlignment="1" applyProtection="1">
      <alignment horizontal="center" wrapText="1"/>
      <protection hidden="1"/>
    </xf>
    <xf numFmtId="0" fontId="43" fillId="4" borderId="43" xfId="0" applyFont="1" applyFill="1" applyBorder="1" applyAlignment="1" applyProtection="1">
      <alignment horizontal="center" wrapText="1"/>
      <protection hidden="1"/>
    </xf>
    <xf numFmtId="0" fontId="43" fillId="4" borderId="51" xfId="0" applyFont="1" applyFill="1" applyBorder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left"/>
      <protection hidden="1"/>
    </xf>
    <xf numFmtId="0" fontId="16" fillId="5" borderId="39" xfId="0" applyFont="1" applyFill="1" applyBorder="1" applyAlignment="1" applyProtection="1">
      <alignment horizontal="center"/>
      <protection hidden="1"/>
    </xf>
    <xf numFmtId="0" fontId="16" fillId="5" borderId="40" xfId="0" applyFont="1" applyFill="1" applyBorder="1" applyAlignment="1" applyProtection="1">
      <alignment horizontal="center"/>
      <protection hidden="1"/>
    </xf>
    <xf numFmtId="0" fontId="16" fillId="5" borderId="49" xfId="0" applyFont="1" applyFill="1" applyBorder="1" applyAlignment="1" applyProtection="1">
      <alignment horizontal="center"/>
      <protection hidden="1"/>
    </xf>
    <xf numFmtId="0" fontId="48" fillId="4" borderId="40" xfId="0" applyFont="1" applyFill="1" applyBorder="1" applyAlignment="1" applyProtection="1">
      <alignment horizontal="left" vertical="center"/>
      <protection locked="0"/>
    </xf>
    <xf numFmtId="0" fontId="48" fillId="4" borderId="49" xfId="0" applyFont="1" applyFill="1" applyBorder="1" applyAlignment="1" applyProtection="1">
      <alignment horizontal="left" vertical="center"/>
      <protection locked="0"/>
    </xf>
    <xf numFmtId="0" fontId="48" fillId="4" borderId="63" xfId="0" applyFont="1" applyFill="1" applyBorder="1" applyAlignment="1" applyProtection="1">
      <alignment horizontal="left" vertical="center"/>
      <protection locked="0"/>
    </xf>
    <xf numFmtId="0" fontId="48" fillId="4" borderId="68" xfId="0" applyFont="1" applyFill="1" applyBorder="1" applyAlignment="1" applyProtection="1">
      <alignment horizontal="left" vertical="center"/>
      <protection locked="0"/>
    </xf>
    <xf numFmtId="0" fontId="16" fillId="7" borderId="27" xfId="0" applyFont="1" applyFill="1" applyBorder="1" applyAlignment="1" applyProtection="1">
      <alignment horizontal="center"/>
      <protection hidden="1"/>
    </xf>
    <xf numFmtId="0" fontId="16" fillId="7" borderId="28" xfId="0" applyFont="1" applyFill="1" applyBorder="1" applyAlignment="1" applyProtection="1">
      <alignment horizontal="center"/>
      <protection hidden="1"/>
    </xf>
    <xf numFmtId="0" fontId="16" fillId="7" borderId="29" xfId="0" applyFont="1" applyFill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hidden="1"/>
    </xf>
    <xf numFmtId="0" fontId="17" fillId="5" borderId="50" xfId="0" applyFont="1" applyFill="1" applyBorder="1" applyAlignment="1" applyProtection="1">
      <alignment horizontal="left"/>
      <protection hidden="1"/>
    </xf>
    <xf numFmtId="0" fontId="19" fillId="5" borderId="48" xfId="0" applyFont="1" applyFill="1" applyBorder="1" applyAlignment="1" applyProtection="1">
      <alignment horizontal="center"/>
      <protection hidden="1"/>
    </xf>
    <xf numFmtId="0" fontId="19" fillId="5" borderId="47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4" fillId="4" borderId="21" xfId="0" applyFont="1" applyFill="1" applyBorder="1" applyAlignment="1" applyProtection="1">
      <alignment horizontal="left"/>
      <protection locked="0"/>
    </xf>
    <xf numFmtId="0" fontId="14" fillId="4" borderId="7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50" xfId="0" applyFont="1" applyFill="1" applyBorder="1" applyAlignment="1" applyProtection="1">
      <alignment horizontal="center"/>
      <protection hidden="1"/>
    </xf>
    <xf numFmtId="0" fontId="14" fillId="0" borderId="54" xfId="0" applyFont="1" applyBorder="1" applyAlignment="1" applyProtection="1">
      <alignment horizontal="left" vertical="center" wrapText="1"/>
      <protection hidden="1"/>
    </xf>
    <xf numFmtId="0" fontId="14" fillId="0" borderId="61" xfId="0" applyFont="1" applyBorder="1" applyAlignment="1" applyProtection="1">
      <alignment horizontal="left" vertical="center" wrapText="1"/>
      <protection hidden="1"/>
    </xf>
    <xf numFmtId="0" fontId="15" fillId="2" borderId="26" xfId="0" applyFont="1" applyFill="1" applyBorder="1" applyAlignment="1" applyProtection="1">
      <alignment horizontal="left" vertical="center" wrapText="1"/>
      <protection hidden="1"/>
    </xf>
    <xf numFmtId="0" fontId="15" fillId="2" borderId="31" xfId="0" applyFont="1" applyFill="1" applyBorder="1" applyAlignment="1" applyProtection="1">
      <alignment horizontal="left" vertical="center" wrapText="1"/>
      <protection hidden="1"/>
    </xf>
    <xf numFmtId="0" fontId="14" fillId="4" borderId="3" xfId="0" applyFont="1" applyFill="1" applyBorder="1" applyAlignment="1" applyProtection="1">
      <alignment horizontal="left"/>
      <protection locked="0"/>
    </xf>
    <xf numFmtId="0" fontId="14" fillId="4" borderId="10" xfId="0" applyFont="1" applyFill="1" applyBorder="1" applyAlignment="1" applyProtection="1">
      <alignment horizontal="left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64" fontId="12" fillId="2" borderId="41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7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4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66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37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67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19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45" xfId="1" applyNumberFormat="1" applyFont="1" applyFill="1" applyBorder="1" applyAlignment="1" applyProtection="1">
      <alignment horizontal="right" vertical="center" wrapText="1"/>
      <protection hidden="1"/>
    </xf>
    <xf numFmtId="0" fontId="13" fillId="2" borderId="55" xfId="0" applyFont="1" applyFill="1" applyBorder="1" applyAlignment="1" applyProtection="1">
      <alignment horizontal="center" vertical="center" wrapText="1"/>
      <protection hidden="1"/>
    </xf>
    <xf numFmtId="0" fontId="13" fillId="2" borderId="56" xfId="0" applyFont="1" applyFill="1" applyBorder="1" applyAlignment="1" applyProtection="1">
      <alignment horizontal="center" vertical="center" wrapText="1"/>
      <protection hidden="1"/>
    </xf>
    <xf numFmtId="0" fontId="30" fillId="7" borderId="39" xfId="0" applyFont="1" applyFill="1" applyBorder="1" applyAlignment="1" applyProtection="1">
      <alignment horizontal="center" wrapText="1"/>
      <protection hidden="1"/>
    </xf>
    <xf numFmtId="0" fontId="30" fillId="7" borderId="40" xfId="0" applyFont="1" applyFill="1" applyBorder="1" applyAlignment="1" applyProtection="1">
      <alignment horizontal="center" wrapText="1"/>
      <protection hidden="1"/>
    </xf>
    <xf numFmtId="0" fontId="30" fillId="7" borderId="49" xfId="0" applyFont="1" applyFill="1" applyBorder="1" applyAlignment="1" applyProtection="1">
      <alignment horizontal="center" wrapText="1"/>
      <protection hidden="1"/>
    </xf>
    <xf numFmtId="0" fontId="19" fillId="7" borderId="42" xfId="0" applyFont="1" applyFill="1" applyBorder="1" applyAlignment="1" applyProtection="1">
      <alignment horizontal="center"/>
      <protection hidden="1"/>
    </xf>
    <xf numFmtId="0" fontId="19" fillId="7" borderId="43" xfId="0" applyFont="1" applyFill="1" applyBorder="1" applyAlignment="1" applyProtection="1">
      <alignment horizontal="center"/>
      <protection hidden="1"/>
    </xf>
    <xf numFmtId="0" fontId="19" fillId="7" borderId="51" xfId="0" applyFont="1" applyFill="1" applyBorder="1" applyAlignment="1" applyProtection="1">
      <alignment horizontal="center"/>
      <protection hidden="1"/>
    </xf>
    <xf numFmtId="0" fontId="29" fillId="7" borderId="38" xfId="0" applyFont="1" applyFill="1" applyBorder="1" applyAlignment="1" applyProtection="1">
      <alignment horizontal="center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9" fillId="7" borderId="50" xfId="0" applyFont="1" applyFill="1" applyBorder="1" applyAlignment="1" applyProtection="1">
      <alignment horizontal="center"/>
      <protection hidden="1"/>
    </xf>
    <xf numFmtId="165" fontId="19" fillId="7" borderId="4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47" xfId="1" applyNumberFormat="1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9" fillId="7" borderId="55" xfId="0" applyFont="1" applyFill="1" applyBorder="1" applyAlignment="1" applyProtection="1">
      <alignment horizontal="center" vertical="center" wrapText="1"/>
      <protection hidden="1"/>
    </xf>
    <xf numFmtId="0" fontId="19" fillId="7" borderId="58" xfId="0" applyFont="1" applyFill="1" applyBorder="1" applyAlignment="1" applyProtection="1">
      <alignment horizontal="center" vertical="center" wrapText="1"/>
      <protection hidden="1"/>
    </xf>
    <xf numFmtId="0" fontId="19" fillId="7" borderId="72" xfId="0" applyFont="1" applyFill="1" applyBorder="1" applyAlignment="1" applyProtection="1">
      <alignment horizontal="center" vertical="center" wrapText="1"/>
      <protection hidden="1"/>
    </xf>
    <xf numFmtId="0" fontId="19" fillId="7" borderId="56" xfId="0" applyFont="1" applyFill="1" applyBorder="1" applyAlignment="1" applyProtection="1">
      <alignment horizontal="center" vertical="center" wrapText="1"/>
      <protection hidden="1"/>
    </xf>
    <xf numFmtId="0" fontId="14" fillId="4" borderId="62" xfId="0" applyFont="1" applyFill="1" applyBorder="1" applyAlignment="1" applyProtection="1">
      <alignment horizontal="left" vertical="center" wrapText="1"/>
      <protection hidden="1"/>
    </xf>
    <xf numFmtId="165" fontId="19" fillId="7" borderId="27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9" fillId="7" borderId="59" xfId="0" applyFont="1" applyFill="1" applyBorder="1" applyAlignment="1" applyProtection="1">
      <alignment horizontal="center" vertical="center" wrapText="1"/>
      <protection hidden="1"/>
    </xf>
    <xf numFmtId="38" fontId="14" fillId="2" borderId="27" xfId="1" applyNumberFormat="1" applyFont="1" applyFill="1" applyBorder="1" applyAlignment="1" applyProtection="1">
      <alignment horizontal="right" wrapText="1"/>
      <protection hidden="1"/>
    </xf>
    <xf numFmtId="0" fontId="0" fillId="0" borderId="28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34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3" borderId="27" xfId="0" applyFont="1" applyFill="1" applyBorder="1" applyAlignment="1" applyProtection="1">
      <alignment horizontal="center" vertical="center" wrapText="1"/>
      <protection hidden="1"/>
    </xf>
    <xf numFmtId="0" fontId="34" fillId="3" borderId="28" xfId="0" applyFont="1" applyFill="1" applyBorder="1" applyAlignment="1" applyProtection="1">
      <alignment horizontal="center" vertical="center" wrapText="1"/>
      <protection hidden="1"/>
    </xf>
    <xf numFmtId="0" fontId="34" fillId="3" borderId="29" xfId="0" applyFont="1" applyFill="1" applyBorder="1" applyAlignment="1" applyProtection="1">
      <alignment horizontal="center" vertical="center" wrapText="1"/>
      <protection hidden="1"/>
    </xf>
    <xf numFmtId="0" fontId="44" fillId="3" borderId="12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16" fillId="7" borderId="42" xfId="0" applyFont="1" applyFill="1" applyBorder="1" applyAlignment="1" applyProtection="1">
      <alignment horizontal="center"/>
      <protection hidden="1"/>
    </xf>
    <xf numFmtId="0" fontId="16" fillId="7" borderId="43" xfId="0" applyFont="1" applyFill="1" applyBorder="1" applyAlignment="1" applyProtection="1">
      <alignment horizontal="center"/>
      <protection hidden="1"/>
    </xf>
    <xf numFmtId="0" fontId="29" fillId="7" borderId="38" xfId="0" applyFont="1" applyFill="1" applyBorder="1" applyAlignment="1" applyProtection="1">
      <alignment horizontal="center" vertical="center" wrapText="1"/>
      <protection hidden="1"/>
    </xf>
    <xf numFmtId="0" fontId="29" fillId="7" borderId="0" xfId="0" applyFont="1" applyFill="1" applyAlignment="1" applyProtection="1">
      <alignment horizontal="center" vertical="center" wrapText="1"/>
      <protection hidden="1"/>
    </xf>
    <xf numFmtId="0" fontId="29" fillId="7" borderId="2" xfId="0" applyFont="1" applyFill="1" applyBorder="1" applyAlignment="1" applyProtection="1">
      <alignment horizontal="center" vertical="center" wrapText="1"/>
      <protection hidden="1"/>
    </xf>
    <xf numFmtId="40" fontId="14" fillId="2" borderId="27" xfId="1" applyNumberFormat="1" applyFont="1" applyFill="1" applyBorder="1" applyAlignment="1" applyProtection="1">
      <alignment horizontal="right" wrapText="1"/>
      <protection hidden="1"/>
    </xf>
    <xf numFmtId="40" fontId="14" fillId="2" borderId="28" xfId="1" applyNumberFormat="1" applyFont="1" applyFill="1" applyBorder="1" applyAlignment="1" applyProtection="1">
      <alignment horizontal="right" wrapText="1"/>
      <protection hidden="1"/>
    </xf>
    <xf numFmtId="40" fontId="14" fillId="2" borderId="29" xfId="1" applyNumberFormat="1" applyFont="1" applyFill="1" applyBorder="1" applyAlignment="1" applyProtection="1">
      <alignment horizontal="right" wrapText="1"/>
      <protection hidden="1"/>
    </xf>
    <xf numFmtId="0" fontId="35" fillId="3" borderId="30" xfId="0" applyFont="1" applyFill="1" applyBorder="1" applyAlignment="1" applyProtection="1">
      <alignment horizontal="center" vertical="center" wrapText="1"/>
      <protection hidden="1"/>
    </xf>
    <xf numFmtId="0" fontId="35" fillId="3" borderId="35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68" xfId="0" applyFont="1" applyFill="1" applyBorder="1" applyAlignment="1" applyProtection="1">
      <alignment horizontal="center" vertical="center" wrapText="1"/>
      <protection hidden="1"/>
    </xf>
    <xf numFmtId="0" fontId="35" fillId="3" borderId="74" xfId="0" applyFont="1" applyFill="1" applyBorder="1" applyAlignment="1" applyProtection="1">
      <alignment horizontal="center" vertical="center" wrapText="1"/>
      <protection hidden="1"/>
    </xf>
    <xf numFmtId="0" fontId="14" fillId="2" borderId="27" xfId="0" applyFont="1" applyFill="1" applyBorder="1" applyAlignment="1" applyProtection="1">
      <alignment horizontal="right" wrapText="1"/>
      <protection hidden="1"/>
    </xf>
    <xf numFmtId="0" fontId="14" fillId="2" borderId="28" xfId="0" applyFont="1" applyFill="1" applyBorder="1" applyAlignment="1" applyProtection="1">
      <alignment horizontal="right" wrapText="1"/>
      <protection hidden="1"/>
    </xf>
    <xf numFmtId="0" fontId="14" fillId="2" borderId="29" xfId="0" applyFont="1" applyFill="1" applyBorder="1" applyAlignment="1" applyProtection="1">
      <alignment horizontal="right" wrapText="1"/>
      <protection hidden="1"/>
    </xf>
    <xf numFmtId="0" fontId="45" fillId="7" borderId="38" xfId="0" applyFont="1" applyFill="1" applyBorder="1" applyAlignment="1" applyProtection="1">
      <alignment horizontal="right"/>
      <protection hidden="1"/>
    </xf>
    <xf numFmtId="0" fontId="45" fillId="7" borderId="0" xfId="0" applyFont="1" applyFill="1" applyAlignment="1" applyProtection="1">
      <alignment horizontal="right"/>
      <protection hidden="1"/>
    </xf>
    <xf numFmtId="0" fontId="45" fillId="7" borderId="0" xfId="0" applyFont="1" applyFill="1" applyAlignment="1" applyProtection="1">
      <alignment horizontal="left"/>
      <protection hidden="1"/>
    </xf>
    <xf numFmtId="0" fontId="34" fillId="3" borderId="39" xfId="0" applyFont="1" applyFill="1" applyBorder="1" applyAlignment="1" applyProtection="1">
      <alignment horizontal="center" vertical="center" wrapText="1"/>
      <protection hidden="1"/>
    </xf>
    <xf numFmtId="0" fontId="34" fillId="3" borderId="40" xfId="0" applyFont="1" applyFill="1" applyBorder="1" applyAlignment="1" applyProtection="1">
      <alignment horizontal="center" vertical="center" wrapText="1"/>
      <protection hidden="1"/>
    </xf>
    <xf numFmtId="0" fontId="34" fillId="3" borderId="49" xfId="0" applyFont="1" applyFill="1" applyBorder="1" applyAlignment="1" applyProtection="1">
      <alignment horizontal="center" vertical="center" wrapText="1"/>
      <protection hidden="1"/>
    </xf>
    <xf numFmtId="0" fontId="29" fillId="7" borderId="73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16" xfId="0" applyFont="1" applyFill="1" applyBorder="1" applyAlignment="1" applyProtection="1">
      <alignment horizontal="left" vertical="center" wrapTex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4" borderId="5" xfId="0" applyFont="1" applyFill="1" applyBorder="1" applyAlignment="1" applyProtection="1">
      <alignment horizontal="left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5" fillId="4" borderId="15" xfId="0" applyFont="1" applyFill="1" applyBorder="1" applyAlignment="1" applyProtection="1">
      <alignment horizontal="left" vertical="center" wrapText="1"/>
      <protection hidden="1"/>
    </xf>
    <xf numFmtId="0" fontId="15" fillId="4" borderId="5" xfId="0" applyFont="1" applyFill="1" applyBorder="1" applyAlignment="1" applyProtection="1">
      <alignment horizontal="left" vertical="center" wrapText="1"/>
      <protection hidden="1"/>
    </xf>
    <xf numFmtId="0" fontId="15" fillId="4" borderId="16" xfId="0" applyFont="1" applyFill="1" applyBorder="1" applyAlignment="1" applyProtection="1">
      <alignment horizontal="left" vertical="center" wrapText="1"/>
      <protection hidden="1"/>
    </xf>
    <xf numFmtId="0" fontId="15" fillId="4" borderId="35" xfId="0" applyFont="1" applyFill="1" applyBorder="1" applyAlignment="1" applyProtection="1">
      <alignment horizontal="left" vertical="center" wrapText="1"/>
      <protection hidden="1"/>
    </xf>
    <xf numFmtId="0" fontId="15" fillId="4" borderId="23" xfId="0" applyFont="1" applyFill="1" applyBorder="1" applyAlignment="1" applyProtection="1">
      <alignment horizontal="left" vertical="center" wrapText="1"/>
      <protection hidden="1"/>
    </xf>
    <xf numFmtId="0" fontId="15" fillId="4" borderId="24" xfId="0" applyFont="1" applyFill="1" applyBorder="1" applyAlignment="1" applyProtection="1">
      <alignment horizontal="left" vertical="center" wrapText="1"/>
      <protection hidden="1"/>
    </xf>
    <xf numFmtId="0" fontId="14" fillId="2" borderId="27" xfId="0" applyFont="1" applyFill="1" applyBorder="1" applyAlignment="1" applyProtection="1">
      <alignment horizontal="left"/>
      <protection hidden="1"/>
    </xf>
    <xf numFmtId="0" fontId="14" fillId="2" borderId="28" xfId="0" applyFont="1" applyFill="1" applyBorder="1" applyAlignment="1" applyProtection="1">
      <alignment horizontal="left"/>
      <protection hidden="1"/>
    </xf>
    <xf numFmtId="0" fontId="14" fillId="2" borderId="29" xfId="0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horizontal="right"/>
    </xf>
    <xf numFmtId="0" fontId="30" fillId="7" borderId="39" xfId="0" applyFont="1" applyFill="1" applyBorder="1" applyAlignment="1" applyProtection="1">
      <alignment horizontal="center" vertical="center" wrapText="1"/>
      <protection hidden="1"/>
    </xf>
    <xf numFmtId="0" fontId="30" fillId="7" borderId="40" xfId="0" applyFont="1" applyFill="1" applyBorder="1" applyAlignment="1" applyProtection="1">
      <alignment horizontal="center" vertical="center" wrapText="1"/>
      <protection hidden="1"/>
    </xf>
    <xf numFmtId="0" fontId="10" fillId="12" borderId="27" xfId="0" applyFont="1" applyFill="1" applyBorder="1" applyProtection="1">
      <protection hidden="1"/>
    </xf>
    <xf numFmtId="0" fontId="0" fillId="12" borderId="28" xfId="0" applyFill="1" applyBorder="1"/>
    <xf numFmtId="0" fontId="0" fillId="12" borderId="29" xfId="0" applyFill="1" applyBorder="1"/>
    <xf numFmtId="0" fontId="34" fillId="2" borderId="12" xfId="0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4" fillId="12" borderId="27" xfId="0" applyFont="1" applyFill="1" applyBorder="1" applyAlignment="1" applyProtection="1">
      <alignment horizontal="right"/>
      <protection hidden="1"/>
    </xf>
    <xf numFmtId="38" fontId="14" fillId="2" borderId="28" xfId="1" applyNumberFormat="1" applyFont="1" applyFill="1" applyBorder="1" applyAlignment="1" applyProtection="1">
      <alignment horizontal="right" wrapText="1"/>
      <protection hidden="1"/>
    </xf>
    <xf numFmtId="0" fontId="14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>
      <alignment horizontal="center" vertical="center" wrapText="1"/>
    </xf>
    <xf numFmtId="0" fontId="14" fillId="2" borderId="27" xfId="0" applyFont="1" applyFill="1" applyBorder="1" applyAlignment="1" applyProtection="1">
      <alignment horizontal="center"/>
      <protection hidden="1"/>
    </xf>
    <xf numFmtId="0" fontId="14" fillId="2" borderId="29" xfId="0" applyFont="1" applyFill="1" applyBorder="1" applyAlignment="1" applyProtection="1">
      <alignment horizontal="center"/>
      <protection hidden="1"/>
    </xf>
    <xf numFmtId="0" fontId="14" fillId="2" borderId="64" xfId="0" applyFont="1" applyFill="1" applyBorder="1" applyAlignment="1" applyProtection="1">
      <alignment horizontal="center" vertical="center" wrapText="1"/>
      <protection hidden="1"/>
    </xf>
    <xf numFmtId="0" fontId="14" fillId="2" borderId="65" xfId="0" applyFont="1" applyFill="1" applyBorder="1" applyAlignment="1" applyProtection="1">
      <alignment horizontal="center" vertical="center" wrapText="1"/>
      <protection hidden="1"/>
    </xf>
    <xf numFmtId="0" fontId="43" fillId="4" borderId="48" xfId="0" applyFont="1" applyFill="1" applyBorder="1" applyAlignment="1" applyProtection="1">
      <alignment horizontal="center" vertical="center" wrapText="1"/>
      <protection hidden="1"/>
    </xf>
    <xf numFmtId="0" fontId="43" fillId="4" borderId="46" xfId="0" applyFont="1" applyFill="1" applyBorder="1" applyAlignment="1" applyProtection="1">
      <alignment horizontal="center" vertical="center" wrapText="1"/>
      <protection hidden="1"/>
    </xf>
    <xf numFmtId="0" fontId="43" fillId="4" borderId="47" xfId="0" applyFont="1" applyFill="1" applyBorder="1" applyAlignment="1" applyProtection="1">
      <alignment horizontal="center" vertical="center" wrapText="1"/>
      <protection hidden="1"/>
    </xf>
    <xf numFmtId="0" fontId="14" fillId="4" borderId="39" xfId="0" applyFont="1" applyFill="1" applyBorder="1" applyAlignment="1" applyProtection="1">
      <alignment horizontal="left" vertical="top" wrapText="1"/>
      <protection hidden="1"/>
    </xf>
    <xf numFmtId="0" fontId="10" fillId="4" borderId="40" xfId="0" applyFont="1" applyFill="1" applyBorder="1" applyAlignment="1" applyProtection="1">
      <alignment horizontal="left" vertical="top" wrapText="1"/>
      <protection hidden="1"/>
    </xf>
    <xf numFmtId="0" fontId="10" fillId="4" borderId="49" xfId="0" applyFont="1" applyFill="1" applyBorder="1" applyAlignment="1" applyProtection="1">
      <alignment horizontal="left" vertical="top" wrapText="1"/>
      <protection hidden="1"/>
    </xf>
    <xf numFmtId="0" fontId="10" fillId="4" borderId="38" xfId="0" applyFont="1" applyFill="1" applyBorder="1" applyAlignment="1" applyProtection="1">
      <alignment horizontal="left" vertical="top" wrapText="1"/>
      <protection hidden="1"/>
    </xf>
    <xf numFmtId="0" fontId="10" fillId="4" borderId="0" xfId="0" applyFont="1" applyFill="1" applyAlignment="1" applyProtection="1">
      <alignment horizontal="left" vertical="top" wrapText="1"/>
      <protection hidden="1"/>
    </xf>
    <xf numFmtId="0" fontId="10" fillId="4" borderId="50" xfId="0" applyFont="1" applyFill="1" applyBorder="1" applyAlignment="1" applyProtection="1">
      <alignment horizontal="left" vertical="top" wrapText="1"/>
      <protection hidden="1"/>
    </xf>
    <xf numFmtId="0" fontId="10" fillId="4" borderId="42" xfId="0" applyFont="1" applyFill="1" applyBorder="1" applyAlignment="1" applyProtection="1">
      <alignment horizontal="left" vertical="top" wrapText="1"/>
      <protection hidden="1"/>
    </xf>
    <xf numFmtId="0" fontId="10" fillId="4" borderId="43" xfId="0" applyFont="1" applyFill="1" applyBorder="1" applyAlignment="1" applyProtection="1">
      <alignment horizontal="left" vertical="top" wrapText="1"/>
      <protection hidden="1"/>
    </xf>
    <xf numFmtId="0" fontId="10" fillId="4" borderId="51" xfId="0" applyFont="1" applyFill="1" applyBorder="1" applyAlignment="1" applyProtection="1">
      <alignment horizontal="left" vertical="top" wrapText="1"/>
      <protection hidden="1"/>
    </xf>
    <xf numFmtId="0" fontId="10" fillId="4" borderId="39" xfId="0" applyFont="1" applyFill="1" applyBorder="1" applyAlignment="1" applyProtection="1">
      <alignment horizontal="left" vertical="top" wrapText="1"/>
      <protection hidden="1"/>
    </xf>
    <xf numFmtId="0" fontId="31" fillId="2" borderId="39" xfId="0" applyFont="1" applyFill="1" applyBorder="1" applyAlignment="1" applyProtection="1">
      <alignment horizontal="center" vertical="center" wrapText="1"/>
      <protection hidden="1"/>
    </xf>
    <xf numFmtId="0" fontId="31" fillId="2" borderId="40" xfId="0" applyFont="1" applyFill="1" applyBorder="1" applyAlignment="1" applyProtection="1">
      <alignment horizontal="center" vertical="center" wrapText="1"/>
      <protection hidden="1"/>
    </xf>
    <xf numFmtId="0" fontId="31" fillId="2" borderId="49" xfId="0" applyFont="1" applyFill="1" applyBorder="1" applyAlignment="1" applyProtection="1">
      <alignment horizontal="center" vertical="center" wrapText="1"/>
      <protection hidden="1"/>
    </xf>
    <xf numFmtId="0" fontId="14" fillId="2" borderId="67" xfId="0" applyFont="1" applyFill="1" applyBorder="1" applyAlignment="1" applyProtection="1">
      <alignment horizontal="center" vertical="center" wrapText="1"/>
      <protection hidden="1"/>
    </xf>
    <xf numFmtId="0" fontId="14" fillId="2" borderId="45" xfId="0" applyFont="1" applyFill="1" applyBorder="1" applyAlignment="1" applyProtection="1">
      <alignment horizontal="center" vertical="center" wrapText="1"/>
      <protection hidden="1"/>
    </xf>
    <xf numFmtId="0" fontId="44" fillId="2" borderId="13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 applyProtection="1">
      <alignment horizontal="center"/>
      <protection hidden="1"/>
    </xf>
    <xf numFmtId="0" fontId="29" fillId="7" borderId="40" xfId="0" applyFont="1" applyFill="1" applyBorder="1" applyAlignment="1" applyProtection="1">
      <alignment horizontal="center"/>
      <protection hidden="1"/>
    </xf>
    <xf numFmtId="0" fontId="29" fillId="7" borderId="49" xfId="0" applyFont="1" applyFill="1" applyBorder="1" applyAlignment="1" applyProtection="1">
      <alignment horizontal="center"/>
      <protection hidden="1"/>
    </xf>
    <xf numFmtId="0" fontId="45" fillId="7" borderId="50" xfId="0" applyFont="1" applyFill="1" applyBorder="1" applyAlignment="1" applyProtection="1">
      <alignment horizontal="left"/>
      <protection hidden="1"/>
    </xf>
    <xf numFmtId="0" fontId="37" fillId="7" borderId="48" xfId="0" applyFont="1" applyFill="1" applyBorder="1" applyAlignment="1" applyProtection="1">
      <alignment horizontal="center" vertical="center"/>
      <protection hidden="1"/>
    </xf>
    <xf numFmtId="0" fontId="37" fillId="7" borderId="46" xfId="0" applyFont="1" applyFill="1" applyBorder="1" applyAlignment="1" applyProtection="1">
      <alignment horizontal="center" vertical="center"/>
      <protection hidden="1"/>
    </xf>
    <xf numFmtId="0" fontId="37" fillId="7" borderId="47" xfId="0" applyFont="1" applyFill="1" applyBorder="1" applyAlignment="1" applyProtection="1">
      <alignment horizontal="center" vertical="center"/>
      <protection hidden="1"/>
    </xf>
    <xf numFmtId="0" fontId="30" fillId="7" borderId="0" xfId="0" applyFont="1" applyFill="1" applyAlignment="1" applyProtection="1">
      <alignment horizontal="center" vertical="center" wrapText="1"/>
      <protection hidden="1"/>
    </xf>
    <xf numFmtId="0" fontId="22" fillId="4" borderId="17" xfId="7" applyFont="1" applyFill="1" applyBorder="1" applyAlignment="1" applyProtection="1">
      <alignment horizontal="left"/>
      <protection locked="0"/>
    </xf>
    <xf numFmtId="0" fontId="22" fillId="4" borderId="10" xfId="7" applyFont="1" applyFill="1" applyBorder="1" applyAlignment="1" applyProtection="1">
      <alignment horizontal="left"/>
      <protection locked="0"/>
    </xf>
    <xf numFmtId="0" fontId="14" fillId="2" borderId="48" xfId="0" applyFont="1" applyFill="1" applyBorder="1" applyAlignment="1" applyProtection="1">
      <alignment horizontal="center" vertical="center" wrapText="1"/>
      <protection hidden="1"/>
    </xf>
    <xf numFmtId="0" fontId="14" fillId="2" borderId="47" xfId="0" applyFont="1" applyFill="1" applyBorder="1" applyAlignment="1" applyProtection="1">
      <alignment horizontal="center" vertical="center" wrapText="1"/>
      <protection hidden="1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0" fontId="22" fillId="4" borderId="3" xfId="7" applyFont="1" applyFill="1" applyBorder="1" applyAlignment="1" applyProtection="1">
      <alignment horizontal="left"/>
      <protection locked="0"/>
    </xf>
    <xf numFmtId="0" fontId="22" fillId="4" borderId="52" xfId="7" applyFont="1" applyFill="1" applyBorder="1" applyAlignment="1" applyProtection="1">
      <alignment horizontal="left"/>
      <protection locked="0"/>
    </xf>
    <xf numFmtId="0" fontId="22" fillId="4" borderId="2" xfId="7" applyFont="1" applyFill="1" applyBorder="1" applyAlignment="1" applyProtection="1">
      <alignment horizontal="left"/>
      <protection locked="0"/>
    </xf>
    <xf numFmtId="0" fontId="22" fillId="4" borderId="12" xfId="7" applyFont="1" applyFill="1" applyBorder="1" applyAlignment="1" applyProtection="1">
      <alignment horizontal="left"/>
      <protection locked="0"/>
    </xf>
    <xf numFmtId="0" fontId="22" fillId="4" borderId="13" xfId="7" applyFont="1" applyFill="1" applyBorder="1" applyAlignment="1" applyProtection="1">
      <alignment horizontal="left"/>
      <protection locked="0"/>
    </xf>
    <xf numFmtId="0" fontId="14" fillId="2" borderId="76" xfId="0" applyFont="1" applyFill="1" applyBorder="1" applyAlignment="1" applyProtection="1">
      <alignment horizontal="center" vertical="center" wrapText="1"/>
      <protection hidden="1"/>
    </xf>
    <xf numFmtId="0" fontId="22" fillId="4" borderId="73" xfId="7" applyFont="1" applyFill="1" applyBorder="1" applyAlignment="1" applyProtection="1">
      <alignment horizontal="left"/>
      <protection locked="0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1" fillId="2" borderId="42" xfId="0" applyFont="1" applyFill="1" applyBorder="1" applyAlignment="1" applyProtection="1">
      <alignment horizontal="center" vertical="center" wrapText="1"/>
      <protection hidden="1"/>
    </xf>
    <xf numFmtId="0" fontId="11" fillId="2" borderId="43" xfId="0" applyFont="1" applyFill="1" applyBorder="1" applyAlignment="1" applyProtection="1">
      <alignment horizontal="center" vertical="center" wrapText="1"/>
      <protection hidden="1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 applyProtection="1">
      <alignment horizontal="center" vertical="center" wrapText="1"/>
      <protection hidden="1"/>
    </xf>
    <xf numFmtId="0" fontId="34" fillId="2" borderId="14" xfId="0" applyFont="1" applyFill="1" applyBorder="1" applyAlignment="1" applyProtection="1">
      <alignment horizontal="center" vertical="center" wrapText="1"/>
      <protection hidden="1"/>
    </xf>
    <xf numFmtId="0" fontId="30" fillId="7" borderId="49" xfId="0" applyFont="1" applyFill="1" applyBorder="1" applyAlignment="1" applyProtection="1">
      <alignment horizontal="center" vertical="center" wrapText="1"/>
      <protection hidden="1"/>
    </xf>
    <xf numFmtId="0" fontId="22" fillId="4" borderId="14" xfId="7" applyFont="1" applyFill="1" applyBorder="1" applyAlignment="1" applyProtection="1">
      <alignment horizontal="left"/>
      <protection locked="0"/>
    </xf>
    <xf numFmtId="0" fontId="25" fillId="2" borderId="32" xfId="0" applyFont="1" applyFill="1" applyBorder="1" applyAlignment="1" applyProtection="1">
      <alignment horizontal="center" vertical="top" wrapText="1"/>
      <protection hidden="1"/>
    </xf>
    <xf numFmtId="0" fontId="25" fillId="2" borderId="33" xfId="0" applyFont="1" applyFill="1" applyBorder="1" applyAlignment="1" applyProtection="1">
      <alignment horizontal="center" vertical="top" wrapText="1"/>
      <protection hidden="1"/>
    </xf>
    <xf numFmtId="0" fontId="25" fillId="2" borderId="53" xfId="0" applyFont="1" applyFill="1" applyBorder="1" applyAlignment="1" applyProtection="1">
      <alignment horizontal="center" vertical="top" wrapText="1"/>
      <protection hidden="1"/>
    </xf>
    <xf numFmtId="0" fontId="25" fillId="2" borderId="34" xfId="0" applyFont="1" applyFill="1" applyBorder="1" applyAlignment="1" applyProtection="1">
      <alignment horizontal="center" vertical="top" wrapText="1"/>
      <protection hidden="1"/>
    </xf>
    <xf numFmtId="0" fontId="31" fillId="2" borderId="65" xfId="0" applyFont="1" applyFill="1" applyBorder="1" applyAlignment="1" applyProtection="1">
      <alignment horizontal="center" vertical="center" wrapText="1"/>
      <protection hidden="1"/>
    </xf>
    <xf numFmtId="0" fontId="31" fillId="2" borderId="37" xfId="0" applyFont="1" applyFill="1" applyBorder="1" applyAlignment="1" applyProtection="1">
      <alignment horizontal="center" vertical="center" wrapText="1"/>
      <protection hidden="1"/>
    </xf>
    <xf numFmtId="0" fontId="31" fillId="2" borderId="57" xfId="0" applyFont="1" applyFill="1" applyBorder="1" applyAlignment="1" applyProtection="1">
      <alignment horizontal="center" vertical="center" wrapText="1"/>
      <protection hidden="1"/>
    </xf>
    <xf numFmtId="0" fontId="31" fillId="2" borderId="45" xfId="0" applyFont="1" applyFill="1" applyBorder="1" applyAlignment="1" applyProtection="1">
      <alignment horizontal="center" vertical="center" wrapText="1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hidden="1"/>
    </xf>
    <xf numFmtId="0" fontId="11" fillId="2" borderId="51" xfId="0" applyFont="1" applyFill="1" applyBorder="1" applyAlignment="1" applyProtection="1">
      <alignment horizontal="center" vertical="center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0" fontId="0" fillId="0" borderId="28" xfId="0" applyBorder="1" applyAlignment="1">
      <alignment horizontal="center" vertical="center" wrapText="1"/>
    </xf>
    <xf numFmtId="0" fontId="14" fillId="2" borderId="39" xfId="0" applyFont="1" applyFill="1" applyBorder="1" applyAlignment="1" applyProtection="1">
      <alignment horizontal="center" vertical="center" wrapText="1"/>
      <protection hidden="1"/>
    </xf>
    <xf numFmtId="0" fontId="14" fillId="2" borderId="40" xfId="0" applyFont="1" applyFill="1" applyBorder="1" applyAlignment="1" applyProtection="1">
      <alignment horizontal="center" vertical="center" wrapText="1"/>
      <protection hidden="1"/>
    </xf>
    <xf numFmtId="0" fontId="14" fillId="2" borderId="42" xfId="0" applyFont="1" applyFill="1" applyBorder="1" applyAlignment="1" applyProtection="1">
      <alignment horizontal="center" vertical="center" wrapText="1"/>
      <protection hidden="1"/>
    </xf>
    <xf numFmtId="0" fontId="14" fillId="2" borderId="43" xfId="0" applyFont="1" applyFill="1" applyBorder="1" applyAlignment="1" applyProtection="1">
      <alignment horizontal="center" vertical="center" wrapText="1"/>
      <protection hidden="1"/>
    </xf>
    <xf numFmtId="0" fontId="43" fillId="0" borderId="27" xfId="0" applyFont="1" applyBorder="1" applyAlignment="1" applyProtection="1">
      <alignment horizontal="center" vertical="center" wrapText="1"/>
      <protection hidden="1"/>
    </xf>
    <xf numFmtId="0" fontId="43" fillId="0" borderId="28" xfId="0" applyFont="1" applyBorder="1" applyAlignment="1" applyProtection="1">
      <alignment horizontal="center" vertical="center" wrapText="1"/>
      <protection hidden="1"/>
    </xf>
    <xf numFmtId="0" fontId="43" fillId="0" borderId="29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top" wrapText="1"/>
      <protection hidden="1"/>
    </xf>
    <xf numFmtId="0" fontId="0" fillId="0" borderId="7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165" fontId="11" fillId="0" borderId="27" xfId="1" applyNumberFormat="1" applyFont="1" applyFill="1" applyBorder="1" applyAlignment="1" applyProtection="1">
      <alignment horizontal="center" vertical="top"/>
      <protection hidden="1"/>
    </xf>
    <xf numFmtId="165" fontId="11" fillId="0" borderId="28" xfId="1" applyNumberFormat="1" applyFont="1" applyFill="1" applyBorder="1" applyAlignment="1" applyProtection="1">
      <alignment horizontal="center" vertical="top"/>
      <protection hidden="1"/>
    </xf>
    <xf numFmtId="165" fontId="11" fillId="0" borderId="29" xfId="1" applyNumberFormat="1" applyFont="1" applyFill="1" applyBorder="1" applyAlignment="1" applyProtection="1">
      <alignment horizontal="center" vertical="top"/>
      <protection hidden="1"/>
    </xf>
    <xf numFmtId="0" fontId="11" fillId="0" borderId="42" xfId="0" applyFont="1" applyBorder="1" applyAlignment="1" applyProtection="1">
      <alignment horizontal="center"/>
      <protection hidden="1"/>
    </xf>
    <xf numFmtId="0" fontId="11" fillId="0" borderId="43" xfId="0" applyFont="1" applyBorder="1" applyAlignment="1" applyProtection="1">
      <alignment horizontal="center"/>
      <protection hidden="1"/>
    </xf>
    <xf numFmtId="0" fontId="28" fillId="0" borderId="52" xfId="0" applyFont="1" applyBorder="1" applyAlignment="1" applyProtection="1">
      <alignment horizontal="left" vertical="top"/>
      <protection hidden="1"/>
    </xf>
    <xf numFmtId="0" fontId="28" fillId="0" borderId="6" xfId="0" applyFont="1" applyBorder="1" applyAlignment="1" applyProtection="1">
      <alignment horizontal="left" vertical="top"/>
      <protection hidden="1"/>
    </xf>
    <xf numFmtId="0" fontId="28" fillId="0" borderId="38" xfId="0" applyFont="1" applyBorder="1" applyAlignment="1" applyProtection="1">
      <alignment horizontal="left" vertical="top"/>
      <protection hidden="1"/>
    </xf>
    <xf numFmtId="0" fontId="28" fillId="0" borderId="7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4" fillId="2" borderId="53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center" vertical="center"/>
      <protection hidden="1"/>
    </xf>
    <xf numFmtId="0" fontId="14" fillId="2" borderId="60" xfId="0" applyFont="1" applyFill="1" applyBorder="1" applyAlignment="1" applyProtection="1">
      <alignment horizontal="center" vertical="center"/>
      <protection hidden="1"/>
    </xf>
    <xf numFmtId="0" fontId="14" fillId="2" borderId="49" xfId="0" applyFont="1" applyFill="1" applyBorder="1" applyAlignment="1" applyProtection="1">
      <alignment horizontal="center" vertical="center"/>
      <protection hidden="1"/>
    </xf>
    <xf numFmtId="0" fontId="19" fillId="7" borderId="38" xfId="0" applyFont="1" applyFill="1" applyBorder="1" applyAlignment="1" applyProtection="1">
      <alignment horizontal="center"/>
      <protection hidden="1"/>
    </xf>
    <xf numFmtId="0" fontId="19" fillId="7" borderId="0" xfId="0" applyFont="1" applyFill="1" applyAlignment="1" applyProtection="1">
      <alignment horizontal="center"/>
      <protection hidden="1"/>
    </xf>
    <xf numFmtId="0" fontId="19" fillId="7" borderId="50" xfId="0" applyFont="1" applyFill="1" applyBorder="1" applyAlignment="1" applyProtection="1">
      <alignment horizontal="center"/>
      <protection hidden="1"/>
    </xf>
    <xf numFmtId="0" fontId="16" fillId="7" borderId="51" xfId="0" applyFont="1" applyFill="1" applyBorder="1" applyAlignment="1" applyProtection="1">
      <alignment horizontal="center"/>
      <protection hidden="1"/>
    </xf>
    <xf numFmtId="0" fontId="14" fillId="2" borderId="32" xfId="0" applyFont="1" applyFill="1" applyBorder="1" applyAlignment="1" applyProtection="1">
      <alignment horizontal="center" vertical="center" wrapText="1"/>
      <protection hidden="1"/>
    </xf>
    <xf numFmtId="0" fontId="14" fillId="2" borderId="53" xfId="0" applyFont="1" applyFill="1" applyBorder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7" xfId="0" applyFont="1" applyFill="1" applyBorder="1" applyAlignment="1" applyProtection="1">
      <alignment horizontal="left" vertical="top" wrapText="1"/>
      <protection hidden="1"/>
    </xf>
    <xf numFmtId="0" fontId="14" fillId="2" borderId="3" xfId="0" applyFont="1" applyFill="1" applyBorder="1" applyAlignment="1" applyProtection="1">
      <alignment horizontal="left" vertical="top" wrapText="1"/>
      <protection hidden="1"/>
    </xf>
    <xf numFmtId="0" fontId="14" fillId="2" borderId="20" xfId="0" applyFont="1" applyFill="1" applyBorder="1" applyAlignment="1" applyProtection="1">
      <alignment horizontal="left" vertical="top" wrapText="1"/>
      <protection hidden="1"/>
    </xf>
    <xf numFmtId="0" fontId="14" fillId="2" borderId="22" xfId="0" applyFont="1" applyFill="1" applyBorder="1" applyAlignment="1" applyProtection="1">
      <alignment horizontal="left" vertical="top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43" fillId="0" borderId="39" xfId="0" applyFont="1" applyBorder="1" applyAlignment="1">
      <alignment horizontal="center" wrapText="1"/>
    </xf>
    <xf numFmtId="0" fontId="43" fillId="0" borderId="40" xfId="0" applyFont="1" applyBorder="1" applyAlignment="1">
      <alignment horizontal="center" wrapText="1"/>
    </xf>
    <xf numFmtId="0" fontId="43" fillId="0" borderId="49" xfId="0" applyFont="1" applyBorder="1" applyAlignment="1">
      <alignment horizontal="center" wrapText="1"/>
    </xf>
    <xf numFmtId="0" fontId="43" fillId="0" borderId="42" xfId="0" applyFont="1" applyBorder="1" applyAlignment="1">
      <alignment horizontal="center" wrapText="1"/>
    </xf>
    <xf numFmtId="0" fontId="43" fillId="0" borderId="43" xfId="0" applyFont="1" applyBorder="1" applyAlignment="1">
      <alignment horizontal="center" wrapText="1"/>
    </xf>
    <xf numFmtId="0" fontId="43" fillId="0" borderId="51" xfId="0" applyFont="1" applyBorder="1" applyAlignment="1">
      <alignment horizont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164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31" xfId="6" applyNumberFormat="1" applyFont="1" applyFill="1" applyBorder="1" applyAlignment="1" applyProtection="1">
      <alignment horizontal="center" vertical="center" wrapText="1"/>
      <protection hidden="1"/>
    </xf>
    <xf numFmtId="164" fontId="13" fillId="0" borderId="16" xfId="6" applyNumberFormat="1" applyFont="1" applyFill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164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24" xfId="6" applyNumberFormat="1" applyFont="1" applyFill="1" applyBorder="1" applyAlignment="1" applyProtection="1">
      <alignment horizontal="center" vertical="center" wrapText="1"/>
      <protection hidden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0" fontId="48" fillId="0" borderId="39" xfId="0" applyFont="1" applyBorder="1" applyAlignment="1" applyProtection="1">
      <alignment horizontal="center" vertical="center" wrapText="1"/>
      <protection hidden="1"/>
    </xf>
    <xf numFmtId="0" fontId="48" fillId="0" borderId="40" xfId="0" applyFont="1" applyBorder="1" applyAlignment="1" applyProtection="1">
      <alignment horizontal="center" vertical="center" wrapText="1"/>
      <protection hidden="1"/>
    </xf>
    <xf numFmtId="0" fontId="48" fillId="0" borderId="49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left" vertical="center" wrapText="1"/>
      <protection hidden="1"/>
    </xf>
    <xf numFmtId="0" fontId="12" fillId="0" borderId="33" xfId="0" applyFont="1" applyBorder="1" applyAlignment="1" applyProtection="1">
      <alignment horizontal="left" vertical="center" wrapText="1"/>
      <protection hidden="1"/>
    </xf>
    <xf numFmtId="0" fontId="12" fillId="0" borderId="34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/>
      <protection hidden="1"/>
    </xf>
    <xf numFmtId="0" fontId="12" fillId="0" borderId="23" xfId="0" applyFont="1" applyBorder="1" applyAlignment="1" applyProtection="1">
      <alignment horizontal="left"/>
      <protection hidden="1"/>
    </xf>
    <xf numFmtId="0" fontId="12" fillId="0" borderId="24" xfId="0" applyFont="1" applyBorder="1" applyAlignment="1" applyProtection="1">
      <alignment horizontal="left"/>
      <protection hidden="1"/>
    </xf>
    <xf numFmtId="0" fontId="13" fillId="0" borderId="38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50" xfId="0" applyFont="1" applyBorder="1" applyAlignment="1" applyProtection="1">
      <alignment horizontal="center"/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165" fontId="13" fillId="0" borderId="33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5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16" xfId="6" applyNumberFormat="1" applyFont="1" applyFill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 applyProtection="1">
      <alignment horizontal="left"/>
      <protection hidden="1"/>
    </xf>
    <xf numFmtId="0" fontId="11" fillId="0" borderId="43" xfId="0" applyFont="1" applyBorder="1" applyAlignment="1" applyProtection="1">
      <alignment horizontal="left"/>
      <protection hidden="1"/>
    </xf>
    <xf numFmtId="0" fontId="11" fillId="0" borderId="44" xfId="0" applyFont="1" applyBorder="1" applyAlignment="1" applyProtection="1">
      <alignment horizontal="left"/>
      <protection hidden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12" fillId="0" borderId="38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</cellXfs>
  <cellStyles count="51">
    <cellStyle name="Comma" xfId="1" builtinId="3"/>
    <cellStyle name="Comma 2" xfId="2" xr:uid="{00000000-0005-0000-0000-000001000000}"/>
    <cellStyle name="Comma 2 2" xfId="6" xr:uid="{00000000-0005-0000-0000-000002000000}"/>
    <cellStyle name="Comma 3" xfId="5" xr:uid="{00000000-0005-0000-0000-000003000000}"/>
    <cellStyle name="Currency" xfId="9" builtinId="4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13" builtinId="9" hidden="1"/>
    <cellStyle name="Followed Hyperlink" xfId="11" builtinId="9" hidden="1"/>
    <cellStyle name="Hyperlink" xfId="2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6" builtinId="8" hidden="1"/>
    <cellStyle name="Hyperlink" xfId="48" builtinId="8" hidden="1"/>
    <cellStyle name="Hyperlink" xfId="44" builtinId="8" hidden="1"/>
    <cellStyle name="Hyperlink" xfId="28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14" builtinId="8" hidden="1"/>
    <cellStyle name="Hyperlink" xfId="16" builtinId="8" hidden="1"/>
    <cellStyle name="Hyperlink" xfId="12" builtinId="8" hidden="1"/>
    <cellStyle name="Hyperlink" xfId="10" builtinId="8" hidden="1"/>
    <cellStyle name="Normal" xfId="0" builtinId="0"/>
    <cellStyle name="Normal 2" xfId="7" xr:uid="{00000000-0005-0000-0000-00002E000000}"/>
    <cellStyle name="Percent" xfId="3" builtinId="5"/>
    <cellStyle name="Percent 2" xfId="4" xr:uid="{00000000-0005-0000-0000-000030000000}"/>
    <cellStyle name="Percent 2 2" xfId="8" xr:uid="{00000000-0005-0000-0000-000031000000}"/>
    <cellStyle name="Title 2" xfId="50" xr:uid="{F7FBC948-5E38-4CE4-AB5B-8F6FCE6EB6E6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80786A"/>
      <color rgb="FFFF1128"/>
      <color rgb="FFC00C1C"/>
      <color rgb="FF06E17F"/>
      <color rgb="FF66D6E9"/>
      <color rgb="FF360C3A"/>
      <color rgb="FFD9FC17"/>
      <color rgb="FF245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Project</a:t>
            </a:r>
            <a:r>
              <a:rPr lang="en-GB" baseline="0"/>
              <a:t> Milestone Gantt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'Project Milestones'!$E$8:$E$79</c:f>
              <c:numCache>
                <c:formatCode>General</c:formatCode>
                <c:ptCount val="72"/>
              </c:numCache>
            </c:numRef>
          </c:cat>
          <c:val>
            <c:numRef>
              <c:f>'Project Milestones'!$G$8:$G$79</c:f>
              <c:numCache>
                <c:formatCode>m/d/yyyy</c:formatCode>
                <c:ptCount val="72"/>
              </c:numCache>
            </c:numRef>
          </c:val>
          <c:extLst>
            <c:ext xmlns:c16="http://schemas.microsoft.com/office/drawing/2014/chart" uri="{C3380CC4-5D6E-409C-BE32-E72D297353CC}">
              <c16:uniqueId val="{00000000-8CB7-6348-8148-8B4341DF70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'Project Milestones'!$E$8:$E$79</c:f>
              <c:numCache>
                <c:formatCode>General</c:formatCode>
                <c:ptCount val="72"/>
              </c:numCache>
            </c:numRef>
          </c:cat>
          <c:val>
            <c:numRef>
              <c:f>'Project Milestones'!$I$8:$I$79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7-6348-8148-8B4341DF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23444576"/>
        <c:axId val="1145166384"/>
      </c:barChart>
      <c:catAx>
        <c:axId val="423444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166384"/>
        <c:crosses val="autoZero"/>
        <c:auto val="1"/>
        <c:lblAlgn val="ctr"/>
        <c:lblOffset val="100"/>
        <c:tickLblSkip val="1"/>
        <c:noMultiLvlLbl val="0"/>
      </c:catAx>
      <c:valAx>
        <c:axId val="1145166384"/>
        <c:scaling>
          <c:orientation val="minMax"/>
          <c:max val="48029"/>
          <c:min val="4620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4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AA9EE3-FEB1-FA43-89AB-3F5908168C2E}">
  <sheetPr/>
  <sheetViews>
    <sheetView zoomScale="115" workbookViewId="0" zoomToFit="1"/>
  </sheetViews>
  <sheetProtection algorithmName="SHA-512" hashValue="JCeuBWG8ld0E5vN3qvv4iE/eTfJ37/radcbOAj8VZKfGqxyCo8levlafe6icR5sBvj3jYiXxTGxmnNx/Zc6utg==" saltValue="aGRBRLCWHKo1b4fu7Octo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7913" cy="91108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8C5BB-4BDC-FA3E-FECE-7F860CDDA1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ilva\Desktop\IMCRC\Corporate%20Governance\Directors%20Info\C:\Users\SamSilva\Desktop\C:\Pipeline%20projects\CAPXX-CSIRO\Financials\CAPXX-CSIRO-AMCRC%20financial%2013-04-11%20c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.7-9.8 Stipends and Ope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showGridLines="0" zoomScale="140" zoomScaleNormal="140" workbookViewId="0">
      <selection activeCell="D24" sqref="D24"/>
    </sheetView>
  </sheetViews>
  <sheetFormatPr defaultColWidth="8.6328125" defaultRowHeight="14"/>
  <cols>
    <col min="1" max="1" width="4.81640625" style="1" customWidth="1"/>
    <col min="2" max="2" width="21.81640625" style="1" bestFit="1" customWidth="1"/>
    <col min="3" max="3" width="43.81640625" style="1" bestFit="1" customWidth="1"/>
    <col min="4" max="4" width="67.6328125" style="1" customWidth="1"/>
    <col min="5" max="16384" width="8.6328125" style="1"/>
  </cols>
  <sheetData>
    <row r="1" spans="1:10" ht="14.5" thickBot="1"/>
    <row r="2" spans="1:10" ht="22" customHeight="1">
      <c r="B2" s="408" t="s">
        <v>0</v>
      </c>
      <c r="C2" s="408"/>
      <c r="D2" s="7"/>
      <c r="G2" s="402" t="s">
        <v>1</v>
      </c>
      <c r="H2" s="403"/>
      <c r="I2" s="403"/>
      <c r="J2" s="404"/>
    </row>
    <row r="3" spans="1:10" ht="23" customHeight="1" thickBot="1">
      <c r="B3" s="408" t="s">
        <v>2</v>
      </c>
      <c r="C3" s="408"/>
      <c r="D3" s="7"/>
      <c r="G3" s="405"/>
      <c r="H3" s="406"/>
      <c r="I3" s="406"/>
      <c r="J3" s="407"/>
    </row>
    <row r="4" spans="1:10">
      <c r="A4" s="7"/>
      <c r="B4" s="7"/>
      <c r="C4" s="7"/>
      <c r="D4" s="7"/>
      <c r="E4" s="7"/>
      <c r="F4" s="7"/>
      <c r="G4" s="7"/>
      <c r="H4" s="7"/>
    </row>
    <row r="5" spans="1:10" ht="14.5" thickBot="1">
      <c r="A5" s="7"/>
      <c r="B5" s="7"/>
      <c r="C5" s="7"/>
      <c r="D5" s="7"/>
      <c r="E5" s="7"/>
      <c r="F5" s="7"/>
      <c r="G5" s="7"/>
      <c r="H5" s="7"/>
    </row>
    <row r="6" spans="1:10" ht="16" thickBot="1">
      <c r="A6" s="7"/>
      <c r="B6" s="416" t="s">
        <v>3</v>
      </c>
      <c r="C6" s="417"/>
      <c r="D6" s="418"/>
      <c r="E6" s="8"/>
      <c r="F6" s="7"/>
      <c r="G6" s="396" t="s">
        <v>4</v>
      </c>
      <c r="H6" s="397"/>
      <c r="I6" s="397"/>
      <c r="J6" s="398"/>
    </row>
    <row r="7" spans="1:10" ht="19" customHeight="1">
      <c r="A7" s="7"/>
      <c r="B7" s="430" t="s">
        <v>5</v>
      </c>
      <c r="C7" s="412"/>
      <c r="D7" s="413"/>
      <c r="E7" s="7"/>
      <c r="F7" s="7"/>
      <c r="G7" s="399" t="s">
        <v>6</v>
      </c>
      <c r="H7" s="400"/>
      <c r="I7" s="400"/>
      <c r="J7" s="401"/>
    </row>
    <row r="8" spans="1:10" ht="19" customHeight="1" thickBot="1">
      <c r="A8" s="7"/>
      <c r="B8" s="431"/>
      <c r="C8" s="414"/>
      <c r="D8" s="415"/>
      <c r="E8" s="7"/>
      <c r="F8" s="7"/>
      <c r="G8" s="399"/>
      <c r="H8" s="400"/>
      <c r="I8" s="400"/>
      <c r="J8" s="401"/>
    </row>
    <row r="9" spans="1:10" ht="19" customHeight="1">
      <c r="A9" s="7"/>
      <c r="B9" s="141"/>
      <c r="C9" s="142"/>
      <c r="D9" s="143"/>
      <c r="E9" s="7"/>
      <c r="F9" s="7"/>
      <c r="G9" s="145" t="s">
        <v>7</v>
      </c>
      <c r="H9" s="146"/>
      <c r="I9" s="147"/>
      <c r="J9" s="148"/>
    </row>
    <row r="10" spans="1:10" ht="19" customHeight="1" thickBot="1">
      <c r="A10" s="7"/>
      <c r="B10" s="9" t="s">
        <v>8</v>
      </c>
      <c r="C10" s="140"/>
      <c r="D10" s="432" t="s">
        <v>9</v>
      </c>
      <c r="E10" s="7"/>
      <c r="F10" s="7"/>
      <c r="G10" s="149"/>
      <c r="H10" s="150"/>
      <c r="I10" s="151"/>
      <c r="J10" s="152"/>
    </row>
    <row r="11" spans="1:10" ht="19" customHeight="1">
      <c r="A11" s="7"/>
      <c r="B11" s="9" t="s">
        <v>10</v>
      </c>
      <c r="C11" s="140"/>
      <c r="D11" s="433"/>
      <c r="E11" s="7"/>
      <c r="F11" s="7"/>
      <c r="G11" s="7"/>
      <c r="H11" s="7"/>
    </row>
    <row r="12" spans="1:10" ht="19" customHeight="1">
      <c r="A12" s="7"/>
      <c r="B12" s="141"/>
      <c r="C12" s="142"/>
      <c r="D12" s="143"/>
      <c r="E12" s="7"/>
      <c r="F12" s="7"/>
      <c r="G12" s="7"/>
      <c r="H12" s="7"/>
    </row>
    <row r="13" spans="1:10" ht="19" customHeight="1" thickBot="1">
      <c r="A13" s="7"/>
      <c r="B13" s="10" t="s">
        <v>11</v>
      </c>
      <c r="C13" s="421" t="s">
        <v>12</v>
      </c>
      <c r="D13" s="422"/>
      <c r="E13" s="7"/>
      <c r="F13" s="7"/>
      <c r="G13" s="7"/>
      <c r="H13" s="7"/>
    </row>
    <row r="14" spans="1:10" ht="19" customHeight="1">
      <c r="A14" s="7"/>
      <c r="B14" s="233" t="s">
        <v>13</v>
      </c>
      <c r="C14" s="419"/>
      <c r="D14" s="420"/>
      <c r="E14" s="7"/>
      <c r="F14" s="7"/>
      <c r="G14" s="11"/>
      <c r="H14" s="11"/>
    </row>
    <row r="15" spans="1:10" ht="19" customHeight="1">
      <c r="A15" s="7"/>
      <c r="B15" s="9" t="s">
        <v>14</v>
      </c>
      <c r="C15" s="419"/>
      <c r="D15" s="420"/>
      <c r="E15" s="7"/>
      <c r="F15" s="11"/>
      <c r="G15" s="425"/>
      <c r="H15" s="425"/>
    </row>
    <row r="16" spans="1:10" ht="19" customHeight="1">
      <c r="A16" s="7"/>
      <c r="B16" s="141"/>
      <c r="C16" s="428"/>
      <c r="D16" s="429"/>
      <c r="E16" s="11"/>
      <c r="F16" s="7"/>
      <c r="G16" s="7"/>
      <c r="H16" s="7"/>
    </row>
    <row r="17" spans="1:8">
      <c r="A17" s="7"/>
      <c r="B17" s="9" t="s">
        <v>15</v>
      </c>
      <c r="C17" s="434"/>
      <c r="D17" s="435"/>
      <c r="E17" s="11"/>
      <c r="F17" s="7"/>
      <c r="G17" s="7"/>
      <c r="H17" s="7"/>
    </row>
    <row r="18" spans="1:8">
      <c r="A18" s="7"/>
      <c r="B18" s="9" t="s">
        <v>16</v>
      </c>
      <c r="C18" s="232"/>
      <c r="D18" s="196"/>
      <c r="E18" s="11"/>
      <c r="F18" s="7"/>
      <c r="G18" s="7"/>
      <c r="H18" s="7"/>
    </row>
    <row r="19" spans="1:8" ht="16" customHeight="1" thickBot="1">
      <c r="A19" s="7"/>
      <c r="B19" s="144" t="s">
        <v>142</v>
      </c>
      <c r="C19" s="426"/>
      <c r="D19" s="427"/>
      <c r="E19" s="12"/>
      <c r="F19" s="7"/>
      <c r="G19" s="7"/>
      <c r="H19" s="7"/>
    </row>
    <row r="20" spans="1:8" ht="17" customHeight="1">
      <c r="A20" s="7"/>
      <c r="B20" s="7"/>
      <c r="C20" s="7"/>
      <c r="D20" s="7"/>
      <c r="E20" s="7"/>
      <c r="F20" s="7"/>
      <c r="G20" s="7"/>
      <c r="H20" s="7"/>
    </row>
    <row r="21" spans="1:8" ht="17" customHeight="1" thickBot="1">
      <c r="A21" s="7"/>
      <c r="B21" s="7"/>
      <c r="C21" s="7"/>
      <c r="D21" s="7"/>
      <c r="E21" s="7"/>
      <c r="F21" s="7"/>
      <c r="G21" s="7"/>
      <c r="H21" s="7"/>
    </row>
    <row r="22" spans="1:8" ht="17" customHeight="1" thickBot="1">
      <c r="A22" s="7"/>
      <c r="B22" s="423" t="s">
        <v>17</v>
      </c>
      <c r="C22" s="424"/>
      <c r="D22" s="7"/>
      <c r="E22" s="7"/>
      <c r="F22" s="7"/>
      <c r="G22" s="7"/>
      <c r="H22" s="7"/>
    </row>
    <row r="23" spans="1:8" ht="17" customHeight="1">
      <c r="A23" s="7"/>
      <c r="B23" s="13" t="s">
        <v>139</v>
      </c>
      <c r="C23" s="14">
        <v>0.5</v>
      </c>
      <c r="D23" s="7"/>
      <c r="E23" s="7"/>
      <c r="F23" s="7"/>
      <c r="G23" s="7"/>
      <c r="H23" s="7"/>
    </row>
    <row r="24" spans="1:8" ht="17" customHeight="1">
      <c r="A24" s="7"/>
      <c r="B24" s="15">
        <f>C17</f>
        <v>0</v>
      </c>
      <c r="C24" s="186">
        <v>0.5</v>
      </c>
      <c r="D24" s="7"/>
      <c r="E24" s="7"/>
      <c r="F24" s="7"/>
      <c r="G24" s="7"/>
      <c r="H24" s="7"/>
    </row>
    <row r="25" spans="1:8" ht="17" customHeight="1">
      <c r="A25" s="7"/>
      <c r="B25" s="15">
        <f>C18</f>
        <v>0</v>
      </c>
      <c r="C25" s="186"/>
      <c r="D25" s="7"/>
      <c r="E25" s="7"/>
      <c r="F25" s="7"/>
      <c r="G25" s="7"/>
      <c r="H25" s="7"/>
    </row>
    <row r="26" spans="1:8">
      <c r="A26" s="7"/>
      <c r="B26" s="15">
        <f t="shared" ref="B26" si="0">C19</f>
        <v>0</v>
      </c>
      <c r="C26" s="187"/>
      <c r="D26" s="7"/>
      <c r="E26" s="7"/>
      <c r="F26" s="7"/>
      <c r="G26" s="7"/>
      <c r="H26" s="7"/>
    </row>
    <row r="27" spans="1:8" ht="14.5" thickBot="1">
      <c r="A27" s="7"/>
      <c r="B27" s="16" t="s">
        <v>18</v>
      </c>
      <c r="C27" s="17">
        <f>SUM(C23:C26)</f>
        <v>1</v>
      </c>
      <c r="D27" s="7"/>
      <c r="E27" s="7"/>
      <c r="F27" s="7"/>
      <c r="G27" s="7"/>
      <c r="H27" s="7"/>
    </row>
    <row r="28" spans="1:8" ht="18" customHeight="1">
      <c r="A28" s="7"/>
      <c r="B28" s="7"/>
      <c r="C28" s="7"/>
      <c r="D28" s="7"/>
      <c r="E28" s="7"/>
      <c r="F28" s="7"/>
      <c r="G28" s="7"/>
      <c r="H28" s="7"/>
    </row>
    <row r="29" spans="1:8" ht="18" customHeight="1" thickBot="1">
      <c r="A29" s="7"/>
      <c r="B29" s="7"/>
      <c r="C29" s="7"/>
      <c r="D29" s="7"/>
      <c r="E29" s="7"/>
      <c r="F29" s="7"/>
      <c r="G29" s="7"/>
      <c r="H29" s="7"/>
    </row>
    <row r="30" spans="1:8" ht="18" customHeight="1" thickBot="1">
      <c r="A30" s="7"/>
      <c r="B30" s="409" t="s">
        <v>19</v>
      </c>
      <c r="C30" s="410"/>
      <c r="D30" s="411"/>
      <c r="E30" s="7"/>
      <c r="F30" s="7"/>
      <c r="G30" s="7"/>
      <c r="H30" s="7"/>
    </row>
    <row r="31" spans="1:8" ht="18" customHeight="1" thickBot="1">
      <c r="A31" s="7"/>
      <c r="B31" s="18" t="s">
        <v>20</v>
      </c>
      <c r="C31" s="19" t="s">
        <v>21</v>
      </c>
      <c r="D31" s="20" t="s">
        <v>22</v>
      </c>
      <c r="E31" s="7"/>
      <c r="F31" s="7"/>
      <c r="G31" s="7"/>
      <c r="H31" s="7"/>
    </row>
    <row r="32" spans="1:8" ht="18" customHeight="1">
      <c r="A32" s="7"/>
      <c r="B32" s="125" t="s">
        <v>23</v>
      </c>
      <c r="C32" s="126" t="s">
        <v>24</v>
      </c>
      <c r="D32" s="127" t="s">
        <v>25</v>
      </c>
      <c r="E32" s="7"/>
      <c r="F32" s="7"/>
      <c r="G32" s="7"/>
      <c r="H32" s="7"/>
    </row>
    <row r="33" spans="1:8" ht="18" customHeight="1">
      <c r="A33" s="7"/>
      <c r="B33" s="128" t="s">
        <v>26</v>
      </c>
      <c r="C33" s="129" t="s">
        <v>27</v>
      </c>
      <c r="D33" s="130" t="s">
        <v>28</v>
      </c>
      <c r="E33" s="7"/>
      <c r="F33" s="7"/>
      <c r="G33" s="7"/>
      <c r="H33" s="7"/>
    </row>
    <row r="34" spans="1:8" ht="18" customHeight="1">
      <c r="A34" s="7"/>
      <c r="B34" s="128" t="s">
        <v>29</v>
      </c>
      <c r="C34" s="129" t="s">
        <v>30</v>
      </c>
      <c r="D34" s="130" t="s">
        <v>28</v>
      </c>
      <c r="E34" s="7"/>
      <c r="F34" s="7"/>
      <c r="G34" s="7"/>
      <c r="H34" s="7"/>
    </row>
    <row r="35" spans="1:8" ht="18" customHeight="1">
      <c r="A35" s="7"/>
      <c r="B35" s="128" t="s">
        <v>31</v>
      </c>
      <c r="C35" s="129" t="s">
        <v>32</v>
      </c>
      <c r="D35" s="130" t="s">
        <v>28</v>
      </c>
      <c r="E35" s="7"/>
      <c r="F35" s="7"/>
      <c r="G35" s="7"/>
      <c r="H35" s="7"/>
    </row>
    <row r="36" spans="1:8" ht="18" customHeight="1">
      <c r="A36" s="7"/>
      <c r="B36" s="21" t="s">
        <v>33</v>
      </c>
      <c r="C36" s="22" t="s">
        <v>34</v>
      </c>
      <c r="D36" s="123" t="s">
        <v>35</v>
      </c>
      <c r="E36" s="7"/>
      <c r="F36" s="7"/>
      <c r="G36" s="7"/>
      <c r="H36" s="7"/>
    </row>
    <row r="37" spans="1:8">
      <c r="A37" s="7"/>
      <c r="B37" s="21" t="s">
        <v>36</v>
      </c>
      <c r="C37" s="22" t="s">
        <v>37</v>
      </c>
      <c r="D37" s="123" t="s">
        <v>35</v>
      </c>
      <c r="E37" s="7"/>
      <c r="F37" s="7"/>
      <c r="G37" s="7"/>
      <c r="H37" s="7"/>
    </row>
    <row r="38" spans="1:8" ht="18" customHeight="1">
      <c r="A38" s="7"/>
      <c r="B38" s="21" t="s">
        <v>38</v>
      </c>
      <c r="C38" s="22" t="s">
        <v>39</v>
      </c>
      <c r="D38" s="123" t="s">
        <v>35</v>
      </c>
      <c r="E38" s="7"/>
      <c r="F38" s="7"/>
      <c r="G38" s="7"/>
      <c r="H38" s="7"/>
    </row>
    <row r="39" spans="1:8" ht="28.5" thickBot="1">
      <c r="A39" s="7"/>
      <c r="B39" s="114" t="s">
        <v>40</v>
      </c>
      <c r="C39" s="115" t="s">
        <v>41</v>
      </c>
      <c r="D39" s="124" t="s">
        <v>42</v>
      </c>
      <c r="E39" s="7"/>
      <c r="F39" s="7"/>
      <c r="G39" s="7"/>
      <c r="H39" s="7"/>
    </row>
    <row r="40" spans="1:8">
      <c r="A40" s="7"/>
      <c r="D40" s="113"/>
      <c r="E40" s="7"/>
      <c r="F40" s="7"/>
      <c r="G40" s="7"/>
      <c r="H40" s="7"/>
    </row>
    <row r="41" spans="1:8">
      <c r="A41" s="7"/>
      <c r="B41" s="7"/>
      <c r="C41" s="7"/>
      <c r="D41" s="111" t="s">
        <v>43</v>
      </c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C49" s="7"/>
      <c r="D49" s="7"/>
      <c r="E49" s="7"/>
      <c r="F49" s="7"/>
      <c r="G49" s="7"/>
      <c r="H49" s="7"/>
    </row>
    <row r="50" spans="1:8">
      <c r="A50" s="7"/>
      <c r="C50" s="7"/>
      <c r="D50" s="7"/>
      <c r="E50" s="7"/>
      <c r="F50" s="7"/>
      <c r="G50" s="7"/>
      <c r="H50" s="7"/>
    </row>
    <row r="51" spans="1:8">
      <c r="A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</row>
    <row r="55" spans="1:8">
      <c r="A55" s="7"/>
      <c r="B55" s="7"/>
      <c r="C55" s="7"/>
      <c r="D55" s="7"/>
      <c r="E55" s="7"/>
      <c r="F55" s="7"/>
    </row>
    <row r="56" spans="1:8">
      <c r="A56" s="7"/>
      <c r="B56" s="7"/>
      <c r="C56" s="7"/>
      <c r="D56" s="7"/>
      <c r="E56" s="7"/>
    </row>
    <row r="57" spans="1:8">
      <c r="A57" s="7"/>
      <c r="B57" s="7"/>
      <c r="C57" s="7"/>
      <c r="D57" s="7"/>
      <c r="E57" s="7"/>
    </row>
  </sheetData>
  <sheetProtection algorithmName="SHA-512" hashValue="MW7GR1mnp1VqlQvjYFJvYAcgodLJKP0EZpK2FFHHGczyhkmJpFH5yk0+mcr9blrQIzonz2kNPdEO2TQS3UKuSw==" saltValue="WK5jz7Wb9CVQ13jyTLymFg==" spinCount="100000" sheet="1" objects="1" scenarios="1"/>
  <mergeCells count="18">
    <mergeCell ref="G15:H15"/>
    <mergeCell ref="C19:D19"/>
    <mergeCell ref="C16:D16"/>
    <mergeCell ref="B7:B8"/>
    <mergeCell ref="D10:D11"/>
    <mergeCell ref="C17:D17"/>
    <mergeCell ref="B30:D30"/>
    <mergeCell ref="C7:D8"/>
    <mergeCell ref="B6:D6"/>
    <mergeCell ref="C14:D14"/>
    <mergeCell ref="C13:D13"/>
    <mergeCell ref="B22:C22"/>
    <mergeCell ref="C15:D15"/>
    <mergeCell ref="G6:J6"/>
    <mergeCell ref="G7:J8"/>
    <mergeCell ref="G2:J3"/>
    <mergeCell ref="B2:C2"/>
    <mergeCell ref="B3:C3"/>
  </mergeCells>
  <phoneticPr fontId="9" type="noConversion"/>
  <pageMargins left="0.7" right="0.7" top="0.75" bottom="0.75" header="0.3" footer="0.3"/>
  <pageSetup paperSize="9" scale="7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6D57-F7A7-254C-A065-05A2A5D7D883}">
  <sheetPr>
    <pageSetUpPr fitToPage="1"/>
  </sheetPr>
  <dimension ref="B1:M13"/>
  <sheetViews>
    <sheetView showGridLines="0" zoomScale="140" zoomScaleNormal="140" workbookViewId="0">
      <selection activeCell="E18" sqref="E18"/>
    </sheetView>
  </sheetViews>
  <sheetFormatPr defaultColWidth="10.81640625" defaultRowHeight="20" customHeight="1"/>
  <cols>
    <col min="1" max="1" width="10.81640625" style="110"/>
    <col min="2" max="2" width="36.6328125" style="110" customWidth="1"/>
    <col min="3" max="3" width="42.1796875" style="110" customWidth="1"/>
    <col min="4" max="8" width="30.81640625" style="110" customWidth="1"/>
    <col min="9" max="16384" width="10.81640625" style="110"/>
  </cols>
  <sheetData>
    <row r="1" spans="2:13" ht="20" customHeight="1" thickBot="1"/>
    <row r="2" spans="2:13" ht="20" customHeight="1">
      <c r="J2" s="640" t="s">
        <v>138</v>
      </c>
      <c r="K2" s="641"/>
      <c r="L2" s="641"/>
      <c r="M2" s="642"/>
    </row>
    <row r="3" spans="2:13" ht="20" customHeight="1" thickBot="1">
      <c r="J3" s="643"/>
      <c r="K3" s="644"/>
      <c r="L3" s="644"/>
      <c r="M3" s="645"/>
    </row>
    <row r="4" spans="2:13" ht="20" customHeight="1" thickBot="1">
      <c r="B4" s="312" t="s">
        <v>183</v>
      </c>
      <c r="C4" s="317">
        <f>Summary!J9</f>
        <v>0</v>
      </c>
    </row>
    <row r="5" spans="2:13" ht="20" customHeight="1" thickBot="1">
      <c r="B5" s="313" t="s">
        <v>184</v>
      </c>
      <c r="C5" s="316">
        <f>Summary!J13-Summary!J9</f>
        <v>0</v>
      </c>
    </row>
    <row r="6" spans="2:13" ht="20" customHeight="1" thickBot="1">
      <c r="B6" s="313" t="s">
        <v>185</v>
      </c>
      <c r="C6" s="316">
        <f>Summary!J20</f>
        <v>0</v>
      </c>
    </row>
    <row r="7" spans="2:13" ht="20" customHeight="1" thickBot="1">
      <c r="B7" s="313" t="s">
        <v>186</v>
      </c>
      <c r="C7" s="316">
        <f>Summary!J27</f>
        <v>0</v>
      </c>
    </row>
    <row r="8" spans="2:13" ht="20" customHeight="1" thickBot="1">
      <c r="B8" s="315" t="s">
        <v>187</v>
      </c>
      <c r="C8" s="316">
        <f>Summary!J35</f>
        <v>0</v>
      </c>
    </row>
    <row r="9" spans="2:13" ht="20" customHeight="1" thickBot="1">
      <c r="B9" s="315" t="s">
        <v>188</v>
      </c>
      <c r="C9" s="314">
        <f>Summary!J46</f>
        <v>0</v>
      </c>
    </row>
    <row r="10" spans="2:13" ht="24" customHeight="1"/>
    <row r="11" spans="2:13" ht="24" customHeight="1"/>
    <row r="12" spans="2:13" ht="24" customHeight="1"/>
    <row r="13" spans="2:13" ht="24" customHeight="1"/>
  </sheetData>
  <sheetProtection algorithmName="SHA-512" hashValue="FiIq+QQ7R7e6nYWRFxAUAm7oy3ed0b9jIfiVp1wlKTx2D0CCcFDhVvSBLDXSHXkgYj+4SDnMkbSQLbkyXNlpMA==" saltValue="1MW9lBRiAc44mvgkAJCTiA==" spinCount="100000" sheet="1" objects="1" scenarios="1"/>
  <mergeCells count="1">
    <mergeCell ref="J2:M3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AC98-FB3A-2A40-A5A7-F2FC6BC9A940}">
  <dimension ref="B2:D10"/>
  <sheetViews>
    <sheetView showGridLines="0" showRowColHeaders="0" tabSelected="1" zoomScale="110" zoomScaleNormal="110" workbookViewId="0">
      <selection activeCell="I5" sqref="I5"/>
    </sheetView>
  </sheetViews>
  <sheetFormatPr defaultColWidth="10.81640625" defaultRowHeight="14"/>
  <cols>
    <col min="1" max="1" width="10.81640625" style="1"/>
    <col min="2" max="2" width="60.81640625" style="1" customWidth="1"/>
    <col min="3" max="3" width="27" style="1" bestFit="1" customWidth="1"/>
    <col min="4" max="16384" width="10.81640625" style="1"/>
  </cols>
  <sheetData>
    <row r="2" spans="2:4" ht="14.5" thickBot="1"/>
    <row r="3" spans="2:4" ht="35" customHeight="1" thickBot="1">
      <c r="B3" s="184" t="s">
        <v>126</v>
      </c>
      <c r="C3" s="185" t="s">
        <v>140</v>
      </c>
      <c r="D3" s="7"/>
    </row>
    <row r="4" spans="2:4" ht="75">
      <c r="B4" s="176" t="s">
        <v>127</v>
      </c>
      <c r="C4" s="179" t="s">
        <v>128</v>
      </c>
      <c r="D4" s="7"/>
    </row>
    <row r="5" spans="2:4" ht="46" customHeight="1">
      <c r="B5" s="177" t="s">
        <v>129</v>
      </c>
      <c r="C5" s="180" t="s">
        <v>128</v>
      </c>
      <c r="D5" s="7"/>
    </row>
    <row r="6" spans="2:4" ht="30" customHeight="1">
      <c r="B6" s="177" t="s">
        <v>130</v>
      </c>
      <c r="C6" s="180" t="s">
        <v>128</v>
      </c>
      <c r="D6" s="7"/>
    </row>
    <row r="7" spans="2:4" ht="60" customHeight="1">
      <c r="B7" s="177" t="s">
        <v>131</v>
      </c>
      <c r="C7" s="180" t="s">
        <v>128</v>
      </c>
      <c r="D7" s="7"/>
    </row>
    <row r="8" spans="2:4" ht="43" customHeight="1">
      <c r="B8" s="177" t="s">
        <v>132</v>
      </c>
      <c r="C8" s="181" t="s">
        <v>133</v>
      </c>
      <c r="D8" s="7"/>
    </row>
    <row r="9" spans="2:4" ht="43" customHeight="1">
      <c r="B9" s="177" t="s">
        <v>134</v>
      </c>
      <c r="C9" s="181" t="s">
        <v>133</v>
      </c>
      <c r="D9" s="7"/>
    </row>
    <row r="10" spans="2:4" ht="43" customHeight="1" thickBot="1">
      <c r="B10" s="178" t="s">
        <v>135</v>
      </c>
      <c r="C10" s="182" t="s">
        <v>136</v>
      </c>
      <c r="D10" s="7"/>
    </row>
  </sheetData>
  <sheetProtection algorithmName="SHA-512" hashValue="ISOpGFWvL/409FQsOpvWRkPU1dboq7zHgsWnO0mZ3i7Qind8w2QK2IfOzcYx0oEW4wooXrhUkqLWJBYjrwbMUg==" saltValue="SgO439WrA0CdlFpERPLCyg==" spinCount="100000" sheet="1" scenarios="1" selectLockedCells="1" selectUnlockedCells="1"/>
  <pageMargins left="0.7" right="0.7" top="0.75" bottom="0.75" header="0.3" footer="0.3"/>
  <pageSetup paperSize="9" scale="83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5800-23C9-4E82-ABCD-34109E49A18D}">
  <dimension ref="C3:V62"/>
  <sheetViews>
    <sheetView showGridLines="0" zoomScale="80" zoomScaleNormal="80" workbookViewId="0">
      <selection activeCell="V10" sqref="V10:V11"/>
    </sheetView>
  </sheetViews>
  <sheetFormatPr defaultColWidth="8.81640625" defaultRowHeight="14.5"/>
  <cols>
    <col min="5" max="6" width="16.6328125" customWidth="1"/>
    <col min="7" max="7" width="27.1796875" style="324" customWidth="1"/>
    <col min="8" max="8" width="16.6328125" style="328" customWidth="1"/>
    <col min="12" max="13" width="16.6328125" customWidth="1"/>
    <col min="14" max="14" width="24.6328125" customWidth="1"/>
    <col min="15" max="15" width="16.6328125" style="328" customWidth="1"/>
    <col min="19" max="20" width="16.6328125" customWidth="1"/>
    <col min="21" max="21" width="24.6328125" customWidth="1"/>
    <col min="22" max="22" width="16.6328125" style="328" customWidth="1"/>
  </cols>
  <sheetData>
    <row r="3" spans="3:22" ht="15" thickBot="1"/>
    <row r="4" spans="3:22" ht="15" customHeight="1" thickBot="1">
      <c r="E4" s="659" t="s">
        <v>198</v>
      </c>
      <c r="F4" s="660"/>
      <c r="G4" s="660"/>
      <c r="H4" s="661"/>
      <c r="L4" s="659" t="s">
        <v>198</v>
      </c>
      <c r="M4" s="660"/>
      <c r="N4" s="660"/>
      <c r="O4" s="661"/>
      <c r="S4" s="659" t="s">
        <v>198</v>
      </c>
      <c r="T4" s="660"/>
      <c r="U4" s="660"/>
      <c r="V4" s="661"/>
    </row>
    <row r="5" spans="3:22" ht="49.5" customHeight="1" thickBot="1">
      <c r="E5" s="662" t="s">
        <v>208</v>
      </c>
      <c r="F5" s="663"/>
      <c r="G5" s="663"/>
      <c r="H5" s="664"/>
      <c r="L5" s="662" t="s">
        <v>208</v>
      </c>
      <c r="M5" s="663"/>
      <c r="N5" s="663"/>
      <c r="O5" s="664"/>
      <c r="S5" s="662" t="s">
        <v>208</v>
      </c>
      <c r="T5" s="663"/>
      <c r="U5" s="663"/>
      <c r="V5" s="664"/>
    </row>
    <row r="6" spans="3:22" ht="22.5" customHeight="1" thickBot="1">
      <c r="E6" s="330" t="s">
        <v>213</v>
      </c>
      <c r="F6" s="665">
        <f>'Information and Instructions'!C17</f>
        <v>0</v>
      </c>
      <c r="G6" s="665"/>
      <c r="H6" s="666"/>
      <c r="L6" s="330" t="s">
        <v>214</v>
      </c>
      <c r="M6" s="665">
        <f>'Information and Instructions'!C18</f>
        <v>0</v>
      </c>
      <c r="N6" s="665"/>
      <c r="O6" s="666"/>
      <c r="S6" s="330" t="s">
        <v>352</v>
      </c>
      <c r="T6" s="665">
        <f>'Information and Instructions'!C19</f>
        <v>0</v>
      </c>
      <c r="U6" s="665"/>
      <c r="V6" s="666"/>
    </row>
    <row r="7" spans="3:22" ht="46.5" customHeight="1" thickBot="1">
      <c r="E7" s="667" t="s">
        <v>212</v>
      </c>
      <c r="F7" s="600"/>
      <c r="G7" s="600"/>
      <c r="H7" s="535"/>
      <c r="L7" s="667" t="s">
        <v>212</v>
      </c>
      <c r="M7" s="600"/>
      <c r="N7" s="600"/>
      <c r="O7" s="535"/>
      <c r="S7" s="667" t="s">
        <v>212</v>
      </c>
      <c r="T7" s="600"/>
      <c r="U7" s="600"/>
      <c r="V7" s="535"/>
    </row>
    <row r="8" spans="3:22" ht="70" customHeight="1" thickBot="1">
      <c r="C8" s="668" t="s">
        <v>315</v>
      </c>
      <c r="D8" s="669"/>
      <c r="E8" s="351" t="s">
        <v>193</v>
      </c>
      <c r="F8" s="321" t="s">
        <v>199</v>
      </c>
      <c r="G8" s="321" t="s">
        <v>200</v>
      </c>
      <c r="H8" s="321" t="s">
        <v>202</v>
      </c>
      <c r="J8" s="668" t="s">
        <v>315</v>
      </c>
      <c r="K8" s="669"/>
      <c r="L8" s="351" t="s">
        <v>193</v>
      </c>
      <c r="M8" s="321" t="s">
        <v>199</v>
      </c>
      <c r="N8" s="321" t="s">
        <v>200</v>
      </c>
      <c r="O8" s="321" t="s">
        <v>202</v>
      </c>
      <c r="Q8" s="668" t="s">
        <v>315</v>
      </c>
      <c r="R8" s="669"/>
      <c r="S8" s="351" t="s">
        <v>193</v>
      </c>
      <c r="T8" s="321" t="s">
        <v>199</v>
      </c>
      <c r="U8" s="321" t="s">
        <v>200</v>
      </c>
      <c r="V8" s="321" t="s">
        <v>202</v>
      </c>
    </row>
    <row r="9" spans="3:22" ht="22" customHeight="1" thickBot="1">
      <c r="E9" s="651" t="str">
        <f>Quarters!$C$4</f>
        <v>FY2026/27</v>
      </c>
      <c r="F9" s="655"/>
      <c r="G9" s="653" t="s">
        <v>335</v>
      </c>
      <c r="H9" s="656"/>
      <c r="L9" s="651" t="str">
        <f>Quarters!$C$4</f>
        <v>FY2026/27</v>
      </c>
      <c r="M9" s="655"/>
      <c r="N9" s="653" t="s">
        <v>335</v>
      </c>
      <c r="O9" s="656"/>
      <c r="S9" s="651" t="str">
        <f>Quarters!$C$4</f>
        <v>FY2026/27</v>
      </c>
      <c r="T9" s="655"/>
      <c r="U9" s="653" t="s">
        <v>335</v>
      </c>
      <c r="V9" s="656"/>
    </row>
    <row r="10" spans="3:22" ht="26" customHeight="1">
      <c r="E10" s="646" t="s">
        <v>201</v>
      </c>
      <c r="F10" s="646" t="s">
        <v>206</v>
      </c>
      <c r="G10" s="345" t="s">
        <v>231</v>
      </c>
      <c r="H10" s="648">
        <f>'Cash cont'!E$8</f>
        <v>0</v>
      </c>
      <c r="L10" s="646" t="s">
        <v>201</v>
      </c>
      <c r="M10" s="646" t="s">
        <v>206</v>
      </c>
      <c r="N10" s="345" t="s">
        <v>231</v>
      </c>
      <c r="O10" s="648">
        <f>'Cash cont'!L$9</f>
        <v>0</v>
      </c>
      <c r="S10" s="646" t="s">
        <v>201</v>
      </c>
      <c r="T10" s="646" t="s">
        <v>206</v>
      </c>
      <c r="U10" s="345" t="s">
        <v>231</v>
      </c>
      <c r="V10" s="648">
        <f>'Cash cont'!S$10</f>
        <v>0</v>
      </c>
    </row>
    <row r="11" spans="3:22" ht="26" customHeight="1" thickBot="1">
      <c r="E11" s="650"/>
      <c r="F11" s="647"/>
      <c r="G11" s="346" t="s">
        <v>232</v>
      </c>
      <c r="H11" s="649"/>
      <c r="L11" s="650"/>
      <c r="M11" s="647"/>
      <c r="N11" s="346" t="s">
        <v>232</v>
      </c>
      <c r="O11" s="649"/>
      <c r="S11" s="650"/>
      <c r="T11" s="647"/>
      <c r="U11" s="346" t="s">
        <v>232</v>
      </c>
      <c r="V11" s="649"/>
    </row>
    <row r="12" spans="3:22" ht="26" customHeight="1">
      <c r="E12" s="657" t="s">
        <v>201</v>
      </c>
      <c r="F12" s="646" t="s">
        <v>207</v>
      </c>
      <c r="G12" s="345" t="s">
        <v>233</v>
      </c>
      <c r="H12" s="648">
        <f>'Cash cont'!$F$8</f>
        <v>0</v>
      </c>
      <c r="L12" s="657" t="s">
        <v>201</v>
      </c>
      <c r="M12" s="646" t="s">
        <v>207</v>
      </c>
      <c r="N12" s="345" t="s">
        <v>233</v>
      </c>
      <c r="O12" s="648">
        <f>'Cash cont'!$F$9</f>
        <v>0</v>
      </c>
      <c r="S12" s="657" t="s">
        <v>201</v>
      </c>
      <c r="T12" s="646" t="s">
        <v>207</v>
      </c>
      <c r="U12" s="345" t="s">
        <v>233</v>
      </c>
      <c r="V12" s="648">
        <f>'Cash cont'!$F$10</f>
        <v>0</v>
      </c>
    </row>
    <row r="13" spans="3:22" ht="26" customHeight="1" thickBot="1">
      <c r="E13" s="658"/>
      <c r="F13" s="647"/>
      <c r="G13" s="346" t="s">
        <v>234</v>
      </c>
      <c r="H13" s="649"/>
      <c r="L13" s="658"/>
      <c r="M13" s="647"/>
      <c r="N13" s="346" t="s">
        <v>234</v>
      </c>
      <c r="O13" s="649"/>
      <c r="S13" s="658"/>
      <c r="T13" s="647"/>
      <c r="U13" s="346" t="s">
        <v>234</v>
      </c>
      <c r="V13" s="649"/>
    </row>
    <row r="14" spans="3:22" ht="26" customHeight="1">
      <c r="E14" s="657" t="s">
        <v>201</v>
      </c>
      <c r="F14" s="646" t="s">
        <v>204</v>
      </c>
      <c r="G14" s="345" t="s">
        <v>227</v>
      </c>
      <c r="H14" s="648">
        <f>'Cash cont'!$G$8</f>
        <v>0</v>
      </c>
      <c r="L14" s="657" t="s">
        <v>201</v>
      </c>
      <c r="M14" s="646" t="s">
        <v>204</v>
      </c>
      <c r="N14" s="345" t="s">
        <v>227</v>
      </c>
      <c r="O14" s="648">
        <f>'Cash cont'!$G$9</f>
        <v>0</v>
      </c>
      <c r="S14" s="657" t="s">
        <v>201</v>
      </c>
      <c r="T14" s="646" t="s">
        <v>204</v>
      </c>
      <c r="U14" s="345" t="s">
        <v>227</v>
      </c>
      <c r="V14" s="648">
        <f>'Cash cont'!$G$10</f>
        <v>0</v>
      </c>
    </row>
    <row r="15" spans="3:22" ht="26" customHeight="1" thickBot="1">
      <c r="E15" s="658"/>
      <c r="F15" s="647"/>
      <c r="G15" s="346" t="s">
        <v>228</v>
      </c>
      <c r="H15" s="649"/>
      <c r="L15" s="658"/>
      <c r="M15" s="647"/>
      <c r="N15" s="346" t="s">
        <v>228</v>
      </c>
      <c r="O15" s="649"/>
      <c r="S15" s="658"/>
      <c r="T15" s="647"/>
      <c r="U15" s="346" t="s">
        <v>228</v>
      </c>
      <c r="V15" s="649"/>
    </row>
    <row r="16" spans="3:22" ht="26" customHeight="1">
      <c r="E16" s="646" t="s">
        <v>201</v>
      </c>
      <c r="F16" s="646" t="s">
        <v>104</v>
      </c>
      <c r="G16" s="345" t="s">
        <v>229</v>
      </c>
      <c r="H16" s="648">
        <f>'Cash cont'!$H$8</f>
        <v>0</v>
      </c>
      <c r="L16" s="646" t="s">
        <v>201</v>
      </c>
      <c r="M16" s="646" t="s">
        <v>104</v>
      </c>
      <c r="N16" s="345" t="s">
        <v>229</v>
      </c>
      <c r="O16" s="648">
        <f>'Cash cont'!$H$9</f>
        <v>0</v>
      </c>
      <c r="S16" s="646" t="s">
        <v>201</v>
      </c>
      <c r="T16" s="646" t="s">
        <v>104</v>
      </c>
      <c r="U16" s="345" t="s">
        <v>229</v>
      </c>
      <c r="V16" s="648">
        <f>'Cash cont'!$H$10</f>
        <v>0</v>
      </c>
    </row>
    <row r="17" spans="5:22" ht="26" customHeight="1" thickBot="1">
      <c r="E17" s="650"/>
      <c r="F17" s="647"/>
      <c r="G17" s="345" t="s">
        <v>230</v>
      </c>
      <c r="H17" s="649"/>
      <c r="L17" s="650"/>
      <c r="M17" s="647"/>
      <c r="N17" s="345" t="s">
        <v>230</v>
      </c>
      <c r="O17" s="649"/>
      <c r="S17" s="650"/>
      <c r="T17" s="647"/>
      <c r="U17" s="345" t="s">
        <v>230</v>
      </c>
      <c r="V17" s="649"/>
    </row>
    <row r="18" spans="5:22" ht="22" customHeight="1" thickBot="1">
      <c r="E18" s="651" t="str">
        <f>Quarters!$C$8</f>
        <v>FY2027/28</v>
      </c>
      <c r="F18" s="655"/>
      <c r="G18" s="653" t="s">
        <v>335</v>
      </c>
      <c r="H18" s="656"/>
      <c r="L18" s="651" t="str">
        <f>Quarters!$C$8</f>
        <v>FY2027/28</v>
      </c>
      <c r="M18" s="655"/>
      <c r="N18" s="653" t="s">
        <v>335</v>
      </c>
      <c r="O18" s="656"/>
      <c r="S18" s="651" t="str">
        <f>Quarters!$C$8</f>
        <v>FY2027/28</v>
      </c>
      <c r="T18" s="655"/>
      <c r="U18" s="653" t="s">
        <v>335</v>
      </c>
      <c r="V18" s="656"/>
    </row>
    <row r="19" spans="5:22" ht="26" customHeight="1">
      <c r="E19" s="646" t="s">
        <v>201</v>
      </c>
      <c r="F19" s="646" t="s">
        <v>206</v>
      </c>
      <c r="G19" s="345" t="s">
        <v>235</v>
      </c>
      <c r="H19" s="648">
        <f>'Cash cont'!$I$8</f>
        <v>0</v>
      </c>
      <c r="L19" s="646" t="s">
        <v>201</v>
      </c>
      <c r="M19" s="646" t="s">
        <v>206</v>
      </c>
      <c r="N19" s="345" t="s">
        <v>235</v>
      </c>
      <c r="O19" s="648">
        <f>'Cash cont'!$I$9</f>
        <v>0</v>
      </c>
      <c r="S19" s="646" t="s">
        <v>201</v>
      </c>
      <c r="T19" s="646" t="s">
        <v>206</v>
      </c>
      <c r="U19" s="345" t="s">
        <v>235</v>
      </c>
      <c r="V19" s="648">
        <f>'Cash cont'!$I$10</f>
        <v>0</v>
      </c>
    </row>
    <row r="20" spans="5:22" ht="26" customHeight="1" thickBot="1">
      <c r="E20" s="650"/>
      <c r="F20" s="647"/>
      <c r="G20" s="346" t="s">
        <v>236</v>
      </c>
      <c r="H20" s="649"/>
      <c r="L20" s="650"/>
      <c r="M20" s="647"/>
      <c r="N20" s="346" t="s">
        <v>236</v>
      </c>
      <c r="O20" s="649"/>
      <c r="S20" s="650"/>
      <c r="T20" s="647"/>
      <c r="U20" s="346" t="s">
        <v>236</v>
      </c>
      <c r="V20" s="649"/>
    </row>
    <row r="21" spans="5:22" ht="26" customHeight="1">
      <c r="E21" s="657" t="s">
        <v>201</v>
      </c>
      <c r="F21" s="646" t="s">
        <v>207</v>
      </c>
      <c r="G21" s="345" t="s">
        <v>237</v>
      </c>
      <c r="H21" s="648">
        <f>'Cash cont'!$J$8</f>
        <v>0</v>
      </c>
      <c r="L21" s="657" t="s">
        <v>201</v>
      </c>
      <c r="M21" s="646" t="s">
        <v>207</v>
      </c>
      <c r="N21" s="345" t="s">
        <v>237</v>
      </c>
      <c r="O21" s="648">
        <f>'Cash cont'!$J$9</f>
        <v>0</v>
      </c>
      <c r="S21" s="657" t="s">
        <v>201</v>
      </c>
      <c r="T21" s="646" t="s">
        <v>207</v>
      </c>
      <c r="U21" s="345" t="s">
        <v>237</v>
      </c>
      <c r="V21" s="648">
        <f>'Cash cont'!$J$10</f>
        <v>0</v>
      </c>
    </row>
    <row r="22" spans="5:22" ht="26" customHeight="1" thickBot="1">
      <c r="E22" s="658"/>
      <c r="F22" s="647"/>
      <c r="G22" s="346" t="s">
        <v>238</v>
      </c>
      <c r="H22" s="649"/>
      <c r="L22" s="658"/>
      <c r="M22" s="647"/>
      <c r="N22" s="346" t="s">
        <v>238</v>
      </c>
      <c r="O22" s="649"/>
      <c r="S22" s="658"/>
      <c r="T22" s="647"/>
      <c r="U22" s="346" t="s">
        <v>238</v>
      </c>
      <c r="V22" s="649"/>
    </row>
    <row r="23" spans="5:22" ht="26" customHeight="1">
      <c r="E23" s="657" t="s">
        <v>201</v>
      </c>
      <c r="F23" s="646" t="s">
        <v>204</v>
      </c>
      <c r="G23" s="345" t="s">
        <v>239</v>
      </c>
      <c r="H23" s="648">
        <f>'Cash cont'!$K$8</f>
        <v>0</v>
      </c>
      <c r="L23" s="657" t="s">
        <v>201</v>
      </c>
      <c r="M23" s="646" t="s">
        <v>204</v>
      </c>
      <c r="N23" s="345" t="s">
        <v>239</v>
      </c>
      <c r="O23" s="648">
        <f>'Cash cont'!$K$9</f>
        <v>0</v>
      </c>
      <c r="S23" s="657" t="s">
        <v>201</v>
      </c>
      <c r="T23" s="646" t="s">
        <v>204</v>
      </c>
      <c r="U23" s="345" t="s">
        <v>239</v>
      </c>
      <c r="V23" s="648">
        <f>'Cash cont'!$K$10</f>
        <v>0</v>
      </c>
    </row>
    <row r="24" spans="5:22" ht="26" customHeight="1" thickBot="1">
      <c r="E24" s="658"/>
      <c r="F24" s="647"/>
      <c r="G24" s="346" t="s">
        <v>240</v>
      </c>
      <c r="H24" s="649"/>
      <c r="L24" s="658"/>
      <c r="M24" s="647"/>
      <c r="N24" s="346" t="s">
        <v>240</v>
      </c>
      <c r="O24" s="649"/>
      <c r="S24" s="658"/>
      <c r="T24" s="647"/>
      <c r="U24" s="346" t="s">
        <v>240</v>
      </c>
      <c r="V24" s="649"/>
    </row>
    <row r="25" spans="5:22" ht="26" customHeight="1">
      <c r="E25" s="646" t="s">
        <v>201</v>
      </c>
      <c r="F25" s="646" t="s">
        <v>104</v>
      </c>
      <c r="G25" s="345" t="s">
        <v>241</v>
      </c>
      <c r="H25" s="648">
        <f>'Cash cont'!$L$8</f>
        <v>0</v>
      </c>
      <c r="L25" s="646" t="s">
        <v>201</v>
      </c>
      <c r="M25" s="646" t="s">
        <v>104</v>
      </c>
      <c r="N25" s="345" t="s">
        <v>241</v>
      </c>
      <c r="O25" s="648">
        <f>'Cash cont'!$L$9</f>
        <v>0</v>
      </c>
      <c r="S25" s="646" t="s">
        <v>201</v>
      </c>
      <c r="T25" s="646" t="s">
        <v>104</v>
      </c>
      <c r="U25" s="345" t="s">
        <v>241</v>
      </c>
      <c r="V25" s="648">
        <f>'Cash cont'!$L$10</f>
        <v>0</v>
      </c>
    </row>
    <row r="26" spans="5:22" ht="26" customHeight="1" thickBot="1">
      <c r="E26" s="650"/>
      <c r="F26" s="647"/>
      <c r="G26" s="345" t="s">
        <v>242</v>
      </c>
      <c r="H26" s="649"/>
      <c r="L26" s="650"/>
      <c r="M26" s="647"/>
      <c r="N26" s="345" t="s">
        <v>242</v>
      </c>
      <c r="O26" s="649"/>
      <c r="S26" s="650"/>
      <c r="T26" s="647"/>
      <c r="U26" s="345" t="s">
        <v>242</v>
      </c>
      <c r="V26" s="649"/>
    </row>
    <row r="27" spans="5:22" ht="22" customHeight="1" thickBot="1">
      <c r="E27" s="651" t="str">
        <f>Quarters!$C$12</f>
        <v>FY2028/29</v>
      </c>
      <c r="F27" s="655"/>
      <c r="G27" s="653" t="s">
        <v>335</v>
      </c>
      <c r="H27" s="656"/>
      <c r="L27" s="651" t="str">
        <f>Quarters!$C$12</f>
        <v>FY2028/29</v>
      </c>
      <c r="M27" s="655"/>
      <c r="N27" s="653" t="s">
        <v>335</v>
      </c>
      <c r="O27" s="656"/>
      <c r="S27" s="651" t="str">
        <f>Quarters!$C$12</f>
        <v>FY2028/29</v>
      </c>
      <c r="T27" s="655"/>
      <c r="U27" s="653" t="s">
        <v>335</v>
      </c>
      <c r="V27" s="656"/>
    </row>
    <row r="28" spans="5:22" ht="26" customHeight="1">
      <c r="E28" s="646" t="s">
        <v>201</v>
      </c>
      <c r="F28" s="646" t="s">
        <v>206</v>
      </c>
      <c r="G28" s="345" t="s">
        <v>243</v>
      </c>
      <c r="H28" s="648">
        <f>'Cash cont'!$M$8</f>
        <v>0</v>
      </c>
      <c r="L28" s="646" t="s">
        <v>201</v>
      </c>
      <c r="M28" s="646" t="s">
        <v>206</v>
      </c>
      <c r="N28" s="345" t="s">
        <v>243</v>
      </c>
      <c r="O28" s="648">
        <f>'Cash cont'!$M$9</f>
        <v>0</v>
      </c>
      <c r="S28" s="646" t="s">
        <v>201</v>
      </c>
      <c r="T28" s="646" t="s">
        <v>206</v>
      </c>
      <c r="U28" s="345" t="s">
        <v>243</v>
      </c>
      <c r="V28" s="648">
        <f>'Cash cont'!$M$10</f>
        <v>0</v>
      </c>
    </row>
    <row r="29" spans="5:22" ht="26" customHeight="1" thickBot="1">
      <c r="E29" s="650"/>
      <c r="F29" s="647"/>
      <c r="G29" s="346" t="s">
        <v>244</v>
      </c>
      <c r="H29" s="649"/>
      <c r="L29" s="650"/>
      <c r="M29" s="647"/>
      <c r="N29" s="346" t="s">
        <v>244</v>
      </c>
      <c r="O29" s="649"/>
      <c r="S29" s="650"/>
      <c r="T29" s="647"/>
      <c r="U29" s="346" t="s">
        <v>244</v>
      </c>
      <c r="V29" s="649"/>
    </row>
    <row r="30" spans="5:22" ht="26" customHeight="1">
      <c r="E30" s="657" t="s">
        <v>201</v>
      </c>
      <c r="F30" s="646" t="s">
        <v>207</v>
      </c>
      <c r="G30" s="345" t="s">
        <v>245</v>
      </c>
      <c r="H30" s="648">
        <f>'Cash cont'!$N$8</f>
        <v>0</v>
      </c>
      <c r="L30" s="657" t="s">
        <v>201</v>
      </c>
      <c r="M30" s="646" t="s">
        <v>207</v>
      </c>
      <c r="N30" s="345" t="s">
        <v>245</v>
      </c>
      <c r="O30" s="648">
        <f>'Cash cont'!$N$9</f>
        <v>0</v>
      </c>
      <c r="S30" s="657" t="s">
        <v>201</v>
      </c>
      <c r="T30" s="646" t="s">
        <v>207</v>
      </c>
      <c r="U30" s="345" t="s">
        <v>245</v>
      </c>
      <c r="V30" s="648">
        <f>'Cash cont'!$N$10</f>
        <v>0</v>
      </c>
    </row>
    <row r="31" spans="5:22" ht="26" customHeight="1" thickBot="1">
      <c r="E31" s="658"/>
      <c r="F31" s="647"/>
      <c r="G31" s="346" t="s">
        <v>246</v>
      </c>
      <c r="H31" s="649"/>
      <c r="L31" s="658"/>
      <c r="M31" s="647"/>
      <c r="N31" s="346" t="s">
        <v>246</v>
      </c>
      <c r="O31" s="649"/>
      <c r="S31" s="658"/>
      <c r="T31" s="647"/>
      <c r="U31" s="346" t="s">
        <v>246</v>
      </c>
      <c r="V31" s="649"/>
    </row>
    <row r="32" spans="5:22" ht="26" customHeight="1">
      <c r="E32" s="657" t="s">
        <v>201</v>
      </c>
      <c r="F32" s="646" t="s">
        <v>204</v>
      </c>
      <c r="G32" s="345" t="s">
        <v>247</v>
      </c>
      <c r="H32" s="648">
        <f>'Cash cont'!$O$8</f>
        <v>0</v>
      </c>
      <c r="L32" s="657" t="s">
        <v>201</v>
      </c>
      <c r="M32" s="646" t="s">
        <v>204</v>
      </c>
      <c r="N32" s="345" t="s">
        <v>247</v>
      </c>
      <c r="O32" s="648">
        <f>'Cash cont'!$O$9</f>
        <v>0</v>
      </c>
      <c r="S32" s="657" t="s">
        <v>201</v>
      </c>
      <c r="T32" s="646" t="s">
        <v>204</v>
      </c>
      <c r="U32" s="345" t="s">
        <v>247</v>
      </c>
      <c r="V32" s="648">
        <f>'Cash cont'!$O$10</f>
        <v>0</v>
      </c>
    </row>
    <row r="33" spans="5:22" ht="26" customHeight="1" thickBot="1">
      <c r="E33" s="658"/>
      <c r="F33" s="647"/>
      <c r="G33" s="346" t="s">
        <v>248</v>
      </c>
      <c r="H33" s="649"/>
      <c r="L33" s="658"/>
      <c r="M33" s="647"/>
      <c r="N33" s="346" t="s">
        <v>248</v>
      </c>
      <c r="O33" s="649"/>
      <c r="S33" s="658"/>
      <c r="T33" s="647"/>
      <c r="U33" s="346" t="s">
        <v>248</v>
      </c>
      <c r="V33" s="649"/>
    </row>
    <row r="34" spans="5:22" ht="26" customHeight="1">
      <c r="E34" s="646" t="s">
        <v>201</v>
      </c>
      <c r="F34" s="646" t="s">
        <v>104</v>
      </c>
      <c r="G34" s="345" t="s">
        <v>249</v>
      </c>
      <c r="H34" s="648">
        <f>'Cash cont'!$P$8</f>
        <v>0</v>
      </c>
      <c r="L34" s="646" t="s">
        <v>201</v>
      </c>
      <c r="M34" s="646" t="s">
        <v>104</v>
      </c>
      <c r="N34" s="345" t="s">
        <v>249</v>
      </c>
      <c r="O34" s="648">
        <f>'Cash cont'!$P$9</f>
        <v>0</v>
      </c>
      <c r="S34" s="646" t="s">
        <v>201</v>
      </c>
      <c r="T34" s="646" t="s">
        <v>104</v>
      </c>
      <c r="U34" s="345" t="s">
        <v>249</v>
      </c>
      <c r="V34" s="648">
        <f>'Cash cont'!$P$10</f>
        <v>0</v>
      </c>
    </row>
    <row r="35" spans="5:22" ht="26" customHeight="1" thickBot="1">
      <c r="E35" s="650"/>
      <c r="F35" s="647"/>
      <c r="G35" s="345" t="s">
        <v>250</v>
      </c>
      <c r="H35" s="649"/>
      <c r="L35" s="650"/>
      <c r="M35" s="647"/>
      <c r="N35" s="345" t="s">
        <v>250</v>
      </c>
      <c r="O35" s="649"/>
      <c r="S35" s="650"/>
      <c r="T35" s="647"/>
      <c r="U35" s="345" t="s">
        <v>250</v>
      </c>
      <c r="V35" s="649"/>
    </row>
    <row r="36" spans="5:22" ht="22" customHeight="1" thickBot="1">
      <c r="E36" s="651" t="str">
        <f>Quarters!$C$16</f>
        <v>FY2029/30</v>
      </c>
      <c r="F36" s="655"/>
      <c r="G36" s="653" t="s">
        <v>335</v>
      </c>
      <c r="H36" s="656"/>
      <c r="L36" s="651" t="str">
        <f>Quarters!$C$16</f>
        <v>FY2029/30</v>
      </c>
      <c r="M36" s="655"/>
      <c r="N36" s="653" t="s">
        <v>335</v>
      </c>
      <c r="O36" s="656"/>
      <c r="S36" s="651" t="str">
        <f>Quarters!$C$16</f>
        <v>FY2029/30</v>
      </c>
      <c r="T36" s="655"/>
      <c r="U36" s="653" t="s">
        <v>335</v>
      </c>
      <c r="V36" s="656"/>
    </row>
    <row r="37" spans="5:22" ht="26" customHeight="1">
      <c r="E37" s="646" t="s">
        <v>201</v>
      </c>
      <c r="F37" s="646" t="s">
        <v>206</v>
      </c>
      <c r="G37" s="345" t="s">
        <v>251</v>
      </c>
      <c r="H37" s="648">
        <f>'Cash cont'!$Q$8</f>
        <v>0</v>
      </c>
      <c r="L37" s="646" t="s">
        <v>201</v>
      </c>
      <c r="M37" s="646" t="s">
        <v>206</v>
      </c>
      <c r="N37" s="345" t="s">
        <v>251</v>
      </c>
      <c r="O37" s="648">
        <f>'Cash cont'!$Q$9</f>
        <v>0</v>
      </c>
      <c r="S37" s="646" t="s">
        <v>201</v>
      </c>
      <c r="T37" s="646" t="s">
        <v>206</v>
      </c>
      <c r="U37" s="345" t="s">
        <v>251</v>
      </c>
      <c r="V37" s="648">
        <f>'Cash cont'!$Q$10</f>
        <v>0</v>
      </c>
    </row>
    <row r="38" spans="5:22" ht="26" customHeight="1" thickBot="1">
      <c r="E38" s="650"/>
      <c r="F38" s="647"/>
      <c r="G38" s="346" t="s">
        <v>252</v>
      </c>
      <c r="H38" s="649"/>
      <c r="L38" s="650"/>
      <c r="M38" s="647"/>
      <c r="N38" s="346" t="s">
        <v>252</v>
      </c>
      <c r="O38" s="649"/>
      <c r="S38" s="650"/>
      <c r="T38" s="647"/>
      <c r="U38" s="346" t="s">
        <v>252</v>
      </c>
      <c r="V38" s="649"/>
    </row>
    <row r="39" spans="5:22" ht="26" customHeight="1">
      <c r="E39" s="657" t="s">
        <v>201</v>
      </c>
      <c r="F39" s="646" t="s">
        <v>207</v>
      </c>
      <c r="G39" s="345" t="s">
        <v>253</v>
      </c>
      <c r="H39" s="648">
        <f>'Cash cont'!$R$8</f>
        <v>0</v>
      </c>
      <c r="L39" s="657" t="s">
        <v>201</v>
      </c>
      <c r="M39" s="646" t="s">
        <v>207</v>
      </c>
      <c r="N39" s="345" t="s">
        <v>253</v>
      </c>
      <c r="O39" s="648">
        <f>'Cash cont'!$R$9</f>
        <v>0</v>
      </c>
      <c r="S39" s="657" t="s">
        <v>201</v>
      </c>
      <c r="T39" s="646" t="s">
        <v>207</v>
      </c>
      <c r="U39" s="345" t="s">
        <v>253</v>
      </c>
      <c r="V39" s="648">
        <f>'Cash cont'!$R$10</f>
        <v>0</v>
      </c>
    </row>
    <row r="40" spans="5:22" ht="26" customHeight="1" thickBot="1">
      <c r="E40" s="658"/>
      <c r="F40" s="647"/>
      <c r="G40" s="346" t="s">
        <v>254</v>
      </c>
      <c r="H40" s="649"/>
      <c r="L40" s="658"/>
      <c r="M40" s="647"/>
      <c r="N40" s="346" t="s">
        <v>254</v>
      </c>
      <c r="O40" s="649"/>
      <c r="S40" s="658"/>
      <c r="T40" s="647"/>
      <c r="U40" s="346" t="s">
        <v>254</v>
      </c>
      <c r="V40" s="649"/>
    </row>
    <row r="41" spans="5:22" ht="26" customHeight="1">
      <c r="E41" s="657" t="s">
        <v>201</v>
      </c>
      <c r="F41" s="646" t="s">
        <v>204</v>
      </c>
      <c r="G41" s="345" t="s">
        <v>255</v>
      </c>
      <c r="H41" s="648">
        <f>'Cash cont'!$S$8</f>
        <v>0</v>
      </c>
      <c r="L41" s="657" t="s">
        <v>201</v>
      </c>
      <c r="M41" s="646" t="s">
        <v>204</v>
      </c>
      <c r="N41" s="345" t="s">
        <v>255</v>
      </c>
      <c r="O41" s="648">
        <f>'Cash cont'!$S$9</f>
        <v>0</v>
      </c>
      <c r="S41" s="657" t="s">
        <v>201</v>
      </c>
      <c r="T41" s="646" t="s">
        <v>204</v>
      </c>
      <c r="U41" s="345" t="s">
        <v>255</v>
      </c>
      <c r="V41" s="648">
        <f>'Cash cont'!$S$10</f>
        <v>0</v>
      </c>
    </row>
    <row r="42" spans="5:22" ht="26" customHeight="1" thickBot="1">
      <c r="E42" s="658"/>
      <c r="F42" s="647"/>
      <c r="G42" s="346" t="s">
        <v>256</v>
      </c>
      <c r="H42" s="649"/>
      <c r="L42" s="658"/>
      <c r="M42" s="647"/>
      <c r="N42" s="346" t="s">
        <v>256</v>
      </c>
      <c r="O42" s="649"/>
      <c r="S42" s="658"/>
      <c r="T42" s="647"/>
      <c r="U42" s="346" t="s">
        <v>256</v>
      </c>
      <c r="V42" s="649"/>
    </row>
    <row r="43" spans="5:22" ht="26" customHeight="1">
      <c r="E43" s="646" t="s">
        <v>201</v>
      </c>
      <c r="F43" s="646" t="s">
        <v>104</v>
      </c>
      <c r="G43" s="345" t="s">
        <v>257</v>
      </c>
      <c r="H43" s="648">
        <f>'Cash cont'!$T$8</f>
        <v>0</v>
      </c>
      <c r="L43" s="646" t="s">
        <v>201</v>
      </c>
      <c r="M43" s="646" t="s">
        <v>104</v>
      </c>
      <c r="N43" s="345" t="s">
        <v>257</v>
      </c>
      <c r="O43" s="648">
        <f>'Cash cont'!$T$9</f>
        <v>0</v>
      </c>
      <c r="S43" s="646" t="s">
        <v>201</v>
      </c>
      <c r="T43" s="646" t="s">
        <v>104</v>
      </c>
      <c r="U43" s="345" t="s">
        <v>257</v>
      </c>
      <c r="V43" s="648">
        <f>'Cash cont'!$T$10</f>
        <v>0</v>
      </c>
    </row>
    <row r="44" spans="5:22" ht="26" customHeight="1" thickBot="1">
      <c r="E44" s="650"/>
      <c r="F44" s="647"/>
      <c r="G44" s="345" t="s">
        <v>258</v>
      </c>
      <c r="H44" s="649"/>
      <c r="L44" s="650"/>
      <c r="M44" s="647"/>
      <c r="N44" s="345" t="s">
        <v>258</v>
      </c>
      <c r="O44" s="649"/>
      <c r="S44" s="650"/>
      <c r="T44" s="647"/>
      <c r="U44" s="345" t="s">
        <v>258</v>
      </c>
      <c r="V44" s="649"/>
    </row>
    <row r="45" spans="5:22" ht="22" customHeight="1" thickBot="1">
      <c r="E45" s="651" t="str">
        <f>Quarters!$C$20</f>
        <v>FY2030/31</v>
      </c>
      <c r="F45" s="655"/>
      <c r="G45" s="653" t="s">
        <v>335</v>
      </c>
      <c r="H45" s="656"/>
      <c r="L45" s="651" t="str">
        <f>Quarters!$C$20</f>
        <v>FY2030/31</v>
      </c>
      <c r="M45" s="655"/>
      <c r="N45" s="653" t="s">
        <v>335</v>
      </c>
      <c r="O45" s="656"/>
      <c r="S45" s="651" t="str">
        <f>Quarters!$C$20</f>
        <v>FY2030/31</v>
      </c>
      <c r="T45" s="655"/>
      <c r="U45" s="653" t="s">
        <v>335</v>
      </c>
      <c r="V45" s="656"/>
    </row>
    <row r="46" spans="5:22" ht="26" customHeight="1">
      <c r="E46" s="646" t="s">
        <v>201</v>
      </c>
      <c r="F46" s="646" t="s">
        <v>206</v>
      </c>
      <c r="G46" s="345" t="s">
        <v>336</v>
      </c>
      <c r="H46" s="648">
        <f>'Cash cont'!$U$8</f>
        <v>0</v>
      </c>
      <c r="L46" s="646" t="s">
        <v>201</v>
      </c>
      <c r="M46" s="646" t="s">
        <v>206</v>
      </c>
      <c r="N46" s="345" t="s">
        <v>336</v>
      </c>
      <c r="O46" s="648">
        <f>'Cash cont'!$U$9</f>
        <v>0</v>
      </c>
      <c r="S46" s="646" t="s">
        <v>201</v>
      </c>
      <c r="T46" s="646" t="s">
        <v>206</v>
      </c>
      <c r="U46" s="345" t="s">
        <v>336</v>
      </c>
      <c r="V46" s="648">
        <f>'Cash cont'!$U$10</f>
        <v>0</v>
      </c>
    </row>
    <row r="47" spans="5:22" ht="26" customHeight="1" thickBot="1">
      <c r="E47" s="650"/>
      <c r="F47" s="647"/>
      <c r="G47" s="346" t="s">
        <v>339</v>
      </c>
      <c r="H47" s="649"/>
      <c r="L47" s="650"/>
      <c r="M47" s="647"/>
      <c r="N47" s="346" t="s">
        <v>339</v>
      </c>
      <c r="O47" s="649"/>
      <c r="S47" s="650"/>
      <c r="T47" s="647"/>
      <c r="U47" s="346" t="s">
        <v>339</v>
      </c>
      <c r="V47" s="649"/>
    </row>
    <row r="48" spans="5:22" ht="26" customHeight="1">
      <c r="E48" s="657" t="s">
        <v>201</v>
      </c>
      <c r="F48" s="646" t="s">
        <v>207</v>
      </c>
      <c r="G48" s="345" t="s">
        <v>337</v>
      </c>
      <c r="H48" s="648">
        <f>'Cash cont'!$V$8</f>
        <v>0</v>
      </c>
      <c r="L48" s="657" t="s">
        <v>201</v>
      </c>
      <c r="M48" s="646" t="s">
        <v>207</v>
      </c>
      <c r="N48" s="345" t="s">
        <v>337</v>
      </c>
      <c r="O48" s="648">
        <f>'Cash cont'!$V$9</f>
        <v>0</v>
      </c>
      <c r="S48" s="657" t="s">
        <v>201</v>
      </c>
      <c r="T48" s="646" t="s">
        <v>207</v>
      </c>
      <c r="U48" s="345" t="s">
        <v>337</v>
      </c>
      <c r="V48" s="648">
        <f>'Cash cont'!$V$10</f>
        <v>0</v>
      </c>
    </row>
    <row r="49" spans="5:22" ht="26" customHeight="1" thickBot="1">
      <c r="E49" s="658"/>
      <c r="F49" s="647"/>
      <c r="G49" s="346" t="s">
        <v>338</v>
      </c>
      <c r="H49" s="649"/>
      <c r="L49" s="658"/>
      <c r="M49" s="647"/>
      <c r="N49" s="346" t="s">
        <v>338</v>
      </c>
      <c r="O49" s="649"/>
      <c r="S49" s="658"/>
      <c r="T49" s="647"/>
      <c r="U49" s="346" t="s">
        <v>338</v>
      </c>
      <c r="V49" s="649"/>
    </row>
    <row r="50" spans="5:22" ht="26" customHeight="1">
      <c r="E50" s="657" t="s">
        <v>201</v>
      </c>
      <c r="F50" s="646" t="s">
        <v>204</v>
      </c>
      <c r="G50" s="345" t="s">
        <v>340</v>
      </c>
      <c r="H50" s="648">
        <f>'Cash cont'!$W$8</f>
        <v>0</v>
      </c>
      <c r="L50" s="657" t="s">
        <v>201</v>
      </c>
      <c r="M50" s="646" t="s">
        <v>204</v>
      </c>
      <c r="N50" s="345" t="s">
        <v>340</v>
      </c>
      <c r="O50" s="648">
        <f>'Cash cont'!$W$9</f>
        <v>0</v>
      </c>
      <c r="S50" s="657" t="s">
        <v>201</v>
      </c>
      <c r="T50" s="646" t="s">
        <v>204</v>
      </c>
      <c r="U50" s="345" t="s">
        <v>340</v>
      </c>
      <c r="V50" s="648">
        <f>'Cash cont'!$W$10</f>
        <v>0</v>
      </c>
    </row>
    <row r="51" spans="5:22" ht="26" customHeight="1" thickBot="1">
      <c r="E51" s="658"/>
      <c r="F51" s="647"/>
      <c r="G51" s="346" t="s">
        <v>341</v>
      </c>
      <c r="H51" s="649"/>
      <c r="L51" s="658"/>
      <c r="M51" s="647"/>
      <c r="N51" s="346" t="s">
        <v>341</v>
      </c>
      <c r="O51" s="649"/>
      <c r="S51" s="658"/>
      <c r="T51" s="647"/>
      <c r="U51" s="346" t="s">
        <v>341</v>
      </c>
      <c r="V51" s="649"/>
    </row>
    <row r="52" spans="5:22" ht="26" customHeight="1">
      <c r="E52" s="646" t="s">
        <v>201</v>
      </c>
      <c r="F52" s="646" t="s">
        <v>104</v>
      </c>
      <c r="G52" s="345" t="s">
        <v>342</v>
      </c>
      <c r="H52" s="648">
        <f>'Cash cont'!$X$8</f>
        <v>0</v>
      </c>
      <c r="L52" s="646" t="s">
        <v>201</v>
      </c>
      <c r="M52" s="646" t="s">
        <v>104</v>
      </c>
      <c r="N52" s="345" t="s">
        <v>342</v>
      </c>
      <c r="O52" s="648">
        <f>'Cash cont'!$X$9</f>
        <v>0</v>
      </c>
      <c r="S52" s="646" t="s">
        <v>201</v>
      </c>
      <c r="T52" s="646" t="s">
        <v>104</v>
      </c>
      <c r="U52" s="345" t="s">
        <v>342</v>
      </c>
      <c r="V52" s="648">
        <f>'Cash cont'!$X$10</f>
        <v>0</v>
      </c>
    </row>
    <row r="53" spans="5:22" ht="26" customHeight="1" thickBot="1">
      <c r="E53" s="650"/>
      <c r="F53" s="647"/>
      <c r="G53" s="345" t="s">
        <v>343</v>
      </c>
      <c r="H53" s="649"/>
      <c r="L53" s="650"/>
      <c r="M53" s="647"/>
      <c r="N53" s="345" t="s">
        <v>343</v>
      </c>
      <c r="O53" s="649"/>
      <c r="S53" s="650"/>
      <c r="T53" s="647"/>
      <c r="U53" s="345" t="s">
        <v>343</v>
      </c>
      <c r="V53" s="649"/>
    </row>
    <row r="54" spans="5:22" ht="22" customHeight="1" thickBot="1">
      <c r="E54" s="651" t="str">
        <f>Quarters!$C$24</f>
        <v>FY2031/32</v>
      </c>
      <c r="F54" s="652"/>
      <c r="G54" s="653" t="s">
        <v>335</v>
      </c>
      <c r="H54" s="654"/>
      <c r="L54" s="651" t="str">
        <f>Quarters!$C$24</f>
        <v>FY2031/32</v>
      </c>
      <c r="M54" s="652"/>
      <c r="N54" s="653" t="s">
        <v>335</v>
      </c>
      <c r="O54" s="654"/>
      <c r="S54" s="651" t="str">
        <f>Quarters!$C$24</f>
        <v>FY2031/32</v>
      </c>
      <c r="T54" s="652"/>
      <c r="U54" s="653" t="s">
        <v>335</v>
      </c>
      <c r="V54" s="654"/>
    </row>
    <row r="55" spans="5:22" ht="26" customHeight="1">
      <c r="E55" s="646" t="s">
        <v>201</v>
      </c>
      <c r="F55" s="646" t="s">
        <v>206</v>
      </c>
      <c r="G55" s="345" t="s">
        <v>344</v>
      </c>
      <c r="H55" s="648">
        <f>'Cash cont'!$Y$8</f>
        <v>0</v>
      </c>
      <c r="L55" s="646" t="s">
        <v>201</v>
      </c>
      <c r="M55" s="646" t="s">
        <v>206</v>
      </c>
      <c r="N55" s="383" t="s">
        <v>344</v>
      </c>
      <c r="O55" s="648">
        <f>'Cash cont'!$Y$9</f>
        <v>0</v>
      </c>
      <c r="S55" s="646" t="s">
        <v>201</v>
      </c>
      <c r="T55" s="646" t="s">
        <v>206</v>
      </c>
      <c r="U55" s="383" t="s">
        <v>344</v>
      </c>
      <c r="V55" s="648">
        <f>'Cash cont'!$Y$10</f>
        <v>0</v>
      </c>
    </row>
    <row r="56" spans="5:22" ht="26" customHeight="1" thickBot="1">
      <c r="E56" s="647"/>
      <c r="F56" s="647"/>
      <c r="G56" s="346" t="s">
        <v>345</v>
      </c>
      <c r="H56" s="649"/>
      <c r="L56" s="647"/>
      <c r="M56" s="647"/>
      <c r="N56" s="346" t="s">
        <v>345</v>
      </c>
      <c r="O56" s="649"/>
      <c r="S56" s="647"/>
      <c r="T56" s="647"/>
      <c r="U56" s="346" t="s">
        <v>345</v>
      </c>
      <c r="V56" s="649"/>
    </row>
    <row r="57" spans="5:22" ht="26" customHeight="1">
      <c r="E57" s="646" t="s">
        <v>201</v>
      </c>
      <c r="F57" s="646" t="s">
        <v>207</v>
      </c>
      <c r="G57" s="345" t="s">
        <v>346</v>
      </c>
      <c r="H57" s="648">
        <f>'Cash cont'!$Z$8</f>
        <v>0</v>
      </c>
      <c r="L57" s="646" t="s">
        <v>201</v>
      </c>
      <c r="M57" s="646" t="s">
        <v>207</v>
      </c>
      <c r="N57" s="345" t="s">
        <v>346</v>
      </c>
      <c r="O57" s="648">
        <f>'Cash cont'!$Z$9</f>
        <v>0</v>
      </c>
      <c r="S57" s="646" t="s">
        <v>201</v>
      </c>
      <c r="T57" s="646" t="s">
        <v>207</v>
      </c>
      <c r="U57" s="345" t="s">
        <v>346</v>
      </c>
      <c r="V57" s="648">
        <f>'Cash cont'!$Z$10</f>
        <v>0</v>
      </c>
    </row>
    <row r="58" spans="5:22" ht="26" customHeight="1" thickBot="1">
      <c r="E58" s="647"/>
      <c r="F58" s="647"/>
      <c r="G58" s="346" t="s">
        <v>347</v>
      </c>
      <c r="H58" s="649"/>
      <c r="L58" s="647"/>
      <c r="M58" s="647"/>
      <c r="N58" s="346" t="s">
        <v>347</v>
      </c>
      <c r="O58" s="649"/>
      <c r="S58" s="647"/>
      <c r="T58" s="647"/>
      <c r="U58" s="346" t="s">
        <v>347</v>
      </c>
      <c r="V58" s="649"/>
    </row>
    <row r="59" spans="5:22" ht="26" customHeight="1">
      <c r="E59" s="646" t="s">
        <v>201</v>
      </c>
      <c r="F59" s="646" t="s">
        <v>204</v>
      </c>
      <c r="G59" s="345" t="s">
        <v>348</v>
      </c>
      <c r="H59" s="648">
        <f>'Cash cont'!$AA$8</f>
        <v>0</v>
      </c>
      <c r="L59" s="646" t="s">
        <v>201</v>
      </c>
      <c r="M59" s="646" t="s">
        <v>204</v>
      </c>
      <c r="N59" s="345" t="s">
        <v>348</v>
      </c>
      <c r="O59" s="648">
        <f>'Cash cont'!$AA$9</f>
        <v>0</v>
      </c>
      <c r="S59" s="646" t="s">
        <v>201</v>
      </c>
      <c r="T59" s="646" t="s">
        <v>204</v>
      </c>
      <c r="U59" s="345" t="s">
        <v>348</v>
      </c>
      <c r="V59" s="648">
        <f>'Cash cont'!$AA$10</f>
        <v>0</v>
      </c>
    </row>
    <row r="60" spans="5:22" ht="26" customHeight="1" thickBot="1">
      <c r="E60" s="647"/>
      <c r="F60" s="647"/>
      <c r="G60" s="346" t="s">
        <v>349</v>
      </c>
      <c r="H60" s="649"/>
      <c r="L60" s="647"/>
      <c r="M60" s="647"/>
      <c r="N60" s="346" t="s">
        <v>349</v>
      </c>
      <c r="O60" s="649"/>
      <c r="S60" s="647"/>
      <c r="T60" s="647"/>
      <c r="U60" s="346" t="s">
        <v>349</v>
      </c>
      <c r="V60" s="649"/>
    </row>
    <row r="61" spans="5:22" ht="26" customHeight="1">
      <c r="E61" s="646" t="s">
        <v>201</v>
      </c>
      <c r="F61" s="646" t="s">
        <v>104</v>
      </c>
      <c r="G61" s="383" t="s">
        <v>350</v>
      </c>
      <c r="H61" s="648">
        <f>'Cash cont'!$AB$8</f>
        <v>0</v>
      </c>
      <c r="L61" s="646" t="s">
        <v>201</v>
      </c>
      <c r="M61" s="646" t="s">
        <v>104</v>
      </c>
      <c r="N61" s="345" t="s">
        <v>350</v>
      </c>
      <c r="O61" s="648">
        <f>'Cash cont'!$AB$9</f>
        <v>0</v>
      </c>
      <c r="S61" s="646" t="s">
        <v>201</v>
      </c>
      <c r="T61" s="646" t="s">
        <v>104</v>
      </c>
      <c r="U61" s="345" t="s">
        <v>350</v>
      </c>
      <c r="V61" s="648">
        <f>'Cash cont'!$AB$10</f>
        <v>0</v>
      </c>
    </row>
    <row r="62" spans="5:22" ht="26" customHeight="1" thickBot="1">
      <c r="E62" s="647"/>
      <c r="F62" s="647"/>
      <c r="G62" s="346" t="s">
        <v>351</v>
      </c>
      <c r="H62" s="649"/>
      <c r="L62" s="647"/>
      <c r="M62" s="647"/>
      <c r="N62" s="346" t="s">
        <v>351</v>
      </c>
      <c r="O62" s="649"/>
      <c r="S62" s="647"/>
      <c r="T62" s="647"/>
      <c r="U62" s="346" t="s">
        <v>351</v>
      </c>
      <c r="V62" s="649"/>
    </row>
  </sheetData>
  <sheetProtection algorithmName="SHA-512" hashValue="y7ToHHyElGY8OtpWrBu9borfZSPgDiSM1VLcCzZTWawB8V+yM+P2P3Cc+eZOpLalKEuvmKZgOf+Jlor4bNHWVw==" saltValue="TpvKPdLcoYTOQWk9IzDPmw==" spinCount="100000" sheet="1" objects="1" scenarios="1"/>
  <mergeCells count="267">
    <mergeCell ref="L34:L35"/>
    <mergeCell ref="L25:L26"/>
    <mergeCell ref="M25:M26"/>
    <mergeCell ref="C8:D8"/>
    <mergeCell ref="O34:O35"/>
    <mergeCell ref="O41:O42"/>
    <mergeCell ref="O43:O44"/>
    <mergeCell ref="H10:H11"/>
    <mergeCell ref="O14:O15"/>
    <mergeCell ref="O16:O17"/>
    <mergeCell ref="O23:O24"/>
    <mergeCell ref="O25:O26"/>
    <mergeCell ref="O32:O33"/>
    <mergeCell ref="L41:L42"/>
    <mergeCell ref="M41:M42"/>
    <mergeCell ref="L43:L44"/>
    <mergeCell ref="M43:M44"/>
    <mergeCell ref="L37:L38"/>
    <mergeCell ref="M37:M38"/>
    <mergeCell ref="O37:O38"/>
    <mergeCell ref="L39:L40"/>
    <mergeCell ref="M39:M40"/>
    <mergeCell ref="O39:O40"/>
    <mergeCell ref="L32:L33"/>
    <mergeCell ref="M32:M33"/>
    <mergeCell ref="L12:L13"/>
    <mergeCell ref="M12:M13"/>
    <mergeCell ref="O12:O13"/>
    <mergeCell ref="L19:L20"/>
    <mergeCell ref="M19:M20"/>
    <mergeCell ref="O19:O20"/>
    <mergeCell ref="L21:L22"/>
    <mergeCell ref="M21:M22"/>
    <mergeCell ref="O21:O22"/>
    <mergeCell ref="L14:L15"/>
    <mergeCell ref="M14:M15"/>
    <mergeCell ref="L16:L17"/>
    <mergeCell ref="M16:M17"/>
    <mergeCell ref="L18:M18"/>
    <mergeCell ref="N18:O18"/>
    <mergeCell ref="F12:F13"/>
    <mergeCell ref="E16:E17"/>
    <mergeCell ref="F16:F17"/>
    <mergeCell ref="E12:E13"/>
    <mergeCell ref="E5:H5"/>
    <mergeCell ref="E4:H4"/>
    <mergeCell ref="E7:H7"/>
    <mergeCell ref="L4:O4"/>
    <mergeCell ref="L5:O5"/>
    <mergeCell ref="M6:O6"/>
    <mergeCell ref="L7:O7"/>
    <mergeCell ref="J8:K8"/>
    <mergeCell ref="L10:L11"/>
    <mergeCell ref="M10:M11"/>
    <mergeCell ref="O10:O11"/>
    <mergeCell ref="F6:H6"/>
    <mergeCell ref="L9:M9"/>
    <mergeCell ref="N9:O9"/>
    <mergeCell ref="H25:H26"/>
    <mergeCell ref="H19:H20"/>
    <mergeCell ref="H34:H35"/>
    <mergeCell ref="E37:E38"/>
    <mergeCell ref="F37:F38"/>
    <mergeCell ref="H37:H38"/>
    <mergeCell ref="E28:E29"/>
    <mergeCell ref="E30:E31"/>
    <mergeCell ref="F30:F31"/>
    <mergeCell ref="H30:H31"/>
    <mergeCell ref="E32:E33"/>
    <mergeCell ref="F32:F33"/>
    <mergeCell ref="E19:E20"/>
    <mergeCell ref="H41:H42"/>
    <mergeCell ref="E10:E11"/>
    <mergeCell ref="F10:F11"/>
    <mergeCell ref="E14:E15"/>
    <mergeCell ref="E41:E42"/>
    <mergeCell ref="F41:F42"/>
    <mergeCell ref="E34:E35"/>
    <mergeCell ref="F34:F35"/>
    <mergeCell ref="F28:F29"/>
    <mergeCell ref="H28:H29"/>
    <mergeCell ref="E25:E26"/>
    <mergeCell ref="F25:F26"/>
    <mergeCell ref="F14:F15"/>
    <mergeCell ref="F19:F20"/>
    <mergeCell ref="H16:H17"/>
    <mergeCell ref="F21:F22"/>
    <mergeCell ref="E39:E40"/>
    <mergeCell ref="F39:F40"/>
    <mergeCell ref="H39:H40"/>
    <mergeCell ref="H21:H22"/>
    <mergeCell ref="H32:H33"/>
    <mergeCell ref="H23:H24"/>
    <mergeCell ref="H12:H13"/>
    <mergeCell ref="H14:H15"/>
    <mergeCell ref="E46:E47"/>
    <mergeCell ref="F46:F47"/>
    <mergeCell ref="H46:H47"/>
    <mergeCell ref="L46:L47"/>
    <mergeCell ref="M46:M47"/>
    <mergeCell ref="O46:O47"/>
    <mergeCell ref="E21:E22"/>
    <mergeCell ref="E23:E24"/>
    <mergeCell ref="F23:F24"/>
    <mergeCell ref="E43:E44"/>
    <mergeCell ref="F43:F44"/>
    <mergeCell ref="H43:H44"/>
    <mergeCell ref="M34:M35"/>
    <mergeCell ref="L28:L29"/>
    <mergeCell ref="M28:M29"/>
    <mergeCell ref="O28:O29"/>
    <mergeCell ref="L30:L31"/>
    <mergeCell ref="M30:M31"/>
    <mergeCell ref="O30:O31"/>
    <mergeCell ref="L23:L24"/>
    <mergeCell ref="M23:M24"/>
    <mergeCell ref="L36:M36"/>
    <mergeCell ref="N36:O36"/>
    <mergeCell ref="L45:M45"/>
    <mergeCell ref="E59:E60"/>
    <mergeCell ref="F59:F60"/>
    <mergeCell ref="H59:H60"/>
    <mergeCell ref="L59:L60"/>
    <mergeCell ref="M59:M60"/>
    <mergeCell ref="O59:O60"/>
    <mergeCell ref="E52:E53"/>
    <mergeCell ref="F52:F53"/>
    <mergeCell ref="H52:H53"/>
    <mergeCell ref="L52:L53"/>
    <mergeCell ref="M52:M53"/>
    <mergeCell ref="O52:O53"/>
    <mergeCell ref="E55:E56"/>
    <mergeCell ref="F55:F56"/>
    <mergeCell ref="H55:H56"/>
    <mergeCell ref="L55:L56"/>
    <mergeCell ref="M55:M56"/>
    <mergeCell ref="O55:O56"/>
    <mergeCell ref="L54:M54"/>
    <mergeCell ref="N54:O54"/>
    <mergeCell ref="L57:L58"/>
    <mergeCell ref="M57:M58"/>
    <mergeCell ref="O57:O58"/>
    <mergeCell ref="E48:E49"/>
    <mergeCell ref="F48:F49"/>
    <mergeCell ref="H48:H49"/>
    <mergeCell ref="L48:L49"/>
    <mergeCell ref="M48:M49"/>
    <mergeCell ref="O48:O49"/>
    <mergeCell ref="E50:E51"/>
    <mergeCell ref="F50:F51"/>
    <mergeCell ref="H50:H51"/>
    <mergeCell ref="L50:L51"/>
    <mergeCell ref="M50:M51"/>
    <mergeCell ref="O50:O51"/>
    <mergeCell ref="E61:E62"/>
    <mergeCell ref="F61:F62"/>
    <mergeCell ref="H61:H62"/>
    <mergeCell ref="L61:L62"/>
    <mergeCell ref="M61:M62"/>
    <mergeCell ref="O61:O62"/>
    <mergeCell ref="E9:F9"/>
    <mergeCell ref="G9:H9"/>
    <mergeCell ref="E18:F18"/>
    <mergeCell ref="G18:H18"/>
    <mergeCell ref="E27:F27"/>
    <mergeCell ref="G27:H27"/>
    <mergeCell ref="E36:F36"/>
    <mergeCell ref="G36:H36"/>
    <mergeCell ref="E45:F45"/>
    <mergeCell ref="G45:H45"/>
    <mergeCell ref="E54:F54"/>
    <mergeCell ref="G54:H54"/>
    <mergeCell ref="L27:M27"/>
    <mergeCell ref="N27:O27"/>
    <mergeCell ref="N45:O45"/>
    <mergeCell ref="E57:E58"/>
    <mergeCell ref="F57:F58"/>
    <mergeCell ref="H57:H58"/>
    <mergeCell ref="S4:V4"/>
    <mergeCell ref="S5:V5"/>
    <mergeCell ref="T6:V6"/>
    <mergeCell ref="S7:V7"/>
    <mergeCell ref="Q8:R8"/>
    <mergeCell ref="S9:T9"/>
    <mergeCell ref="U9:V9"/>
    <mergeCell ref="S10:S11"/>
    <mergeCell ref="T10:T11"/>
    <mergeCell ref="V10:V11"/>
    <mergeCell ref="S12:S13"/>
    <mergeCell ref="T12:T13"/>
    <mergeCell ref="V12:V13"/>
    <mergeCell ref="S14:S15"/>
    <mergeCell ref="T14:T15"/>
    <mergeCell ref="V14:V15"/>
    <mergeCell ref="S16:S17"/>
    <mergeCell ref="T16:T17"/>
    <mergeCell ref="V16:V17"/>
    <mergeCell ref="S18:T18"/>
    <mergeCell ref="U18:V18"/>
    <mergeCell ref="S19:S20"/>
    <mergeCell ref="T19:T20"/>
    <mergeCell ref="V19:V20"/>
    <mergeCell ref="S21:S22"/>
    <mergeCell ref="T21:T22"/>
    <mergeCell ref="V21:V22"/>
    <mergeCell ref="S23:S24"/>
    <mergeCell ref="T23:T24"/>
    <mergeCell ref="V23:V24"/>
    <mergeCell ref="S25:S26"/>
    <mergeCell ref="T25:T26"/>
    <mergeCell ref="V25:V26"/>
    <mergeCell ref="S27:T27"/>
    <mergeCell ref="U27:V27"/>
    <mergeCell ref="S28:S29"/>
    <mergeCell ref="T28:T29"/>
    <mergeCell ref="V28:V29"/>
    <mergeCell ref="S30:S31"/>
    <mergeCell ref="T30:T31"/>
    <mergeCell ref="V30:V31"/>
    <mergeCell ref="S32:S33"/>
    <mergeCell ref="T32:T33"/>
    <mergeCell ref="V32:V33"/>
    <mergeCell ref="S34:S35"/>
    <mergeCell ref="T34:T35"/>
    <mergeCell ref="V34:V35"/>
    <mergeCell ref="S36:T36"/>
    <mergeCell ref="U36:V36"/>
    <mergeCell ref="S37:S38"/>
    <mergeCell ref="T37:T38"/>
    <mergeCell ref="V37:V38"/>
    <mergeCell ref="S39:S40"/>
    <mergeCell ref="T39:T40"/>
    <mergeCell ref="V39:V40"/>
    <mergeCell ref="S41:S42"/>
    <mergeCell ref="T41:T42"/>
    <mergeCell ref="V41:V42"/>
    <mergeCell ref="S43:S44"/>
    <mergeCell ref="T43:T44"/>
    <mergeCell ref="V43:V44"/>
    <mergeCell ref="S45:T45"/>
    <mergeCell ref="U45:V45"/>
    <mergeCell ref="S46:S47"/>
    <mergeCell ref="T46:T47"/>
    <mergeCell ref="V46:V47"/>
    <mergeCell ref="S48:S49"/>
    <mergeCell ref="T48:T49"/>
    <mergeCell ref="V48:V49"/>
    <mergeCell ref="S50:S51"/>
    <mergeCell ref="T50:T51"/>
    <mergeCell ref="V50:V51"/>
    <mergeCell ref="S59:S60"/>
    <mergeCell ref="T59:T60"/>
    <mergeCell ref="V59:V60"/>
    <mergeCell ref="S61:S62"/>
    <mergeCell ref="T61:T62"/>
    <mergeCell ref="V61:V62"/>
    <mergeCell ref="S52:S53"/>
    <mergeCell ref="T52:T53"/>
    <mergeCell ref="V52:V53"/>
    <mergeCell ref="S54:T54"/>
    <mergeCell ref="U54:V54"/>
    <mergeCell ref="S55:S56"/>
    <mergeCell ref="T55:T56"/>
    <mergeCell ref="V55:V56"/>
    <mergeCell ref="S57:S58"/>
    <mergeCell ref="T57:T58"/>
    <mergeCell ref="V57:V5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A704-6FF7-47BD-9DFD-F40E45B01002}">
  <dimension ref="H1:AU84"/>
  <sheetViews>
    <sheetView topLeftCell="A23" zoomScale="80" zoomScaleNormal="80" workbookViewId="0">
      <selection activeCell="U63" sqref="U63:U65"/>
    </sheetView>
  </sheetViews>
  <sheetFormatPr defaultColWidth="8.81640625" defaultRowHeight="14.5"/>
  <cols>
    <col min="8" max="8" width="22.453125" customWidth="1"/>
    <col min="9" max="9" width="12.453125" customWidth="1"/>
    <col min="10" max="10" width="11.6328125" customWidth="1"/>
    <col min="11" max="12" width="13.6328125" style="324" customWidth="1"/>
    <col min="13" max="13" width="13.6328125" customWidth="1"/>
    <col min="16" max="16" width="24.6328125" customWidth="1"/>
    <col min="17" max="17" width="11.6328125" customWidth="1"/>
    <col min="18" max="18" width="11.81640625" customWidth="1"/>
    <col min="19" max="19" width="13.6328125" style="328" customWidth="1"/>
    <col min="20" max="21" width="13.6328125" customWidth="1"/>
  </cols>
  <sheetData>
    <row r="1" spans="8:47" ht="15" thickBot="1"/>
    <row r="2" spans="8:47">
      <c r="H2" s="706" t="s">
        <v>197</v>
      </c>
      <c r="I2" s="707"/>
      <c r="J2" s="707"/>
      <c r="K2" s="707"/>
      <c r="L2" s="707"/>
      <c r="M2" s="708"/>
      <c r="P2" s="706" t="s">
        <v>197</v>
      </c>
      <c r="Q2" s="707"/>
      <c r="R2" s="707"/>
      <c r="S2" s="707"/>
      <c r="T2" s="707"/>
      <c r="U2" s="708"/>
    </row>
    <row r="3" spans="8:47" ht="15" thickBot="1">
      <c r="H3" s="325" t="s">
        <v>13</v>
      </c>
      <c r="I3" s="709">
        <f>'Information and Instructions'!C14</f>
        <v>0</v>
      </c>
      <c r="J3" s="709"/>
      <c r="K3" s="709"/>
      <c r="L3" s="709"/>
      <c r="M3" s="710"/>
      <c r="P3" s="325" t="s">
        <v>14</v>
      </c>
      <c r="Q3" s="709">
        <f>'Information and Instructions'!C15</f>
        <v>0</v>
      </c>
      <c r="R3" s="709"/>
      <c r="S3" s="709"/>
      <c r="T3" s="709"/>
      <c r="U3" s="710"/>
    </row>
    <row r="4" spans="8:47" ht="15" thickBot="1"/>
    <row r="5" spans="8:47" ht="20.5" customHeight="1" thickBot="1">
      <c r="H5" s="681" t="s">
        <v>190</v>
      </c>
      <c r="I5" s="682"/>
      <c r="J5" s="682"/>
      <c r="K5" s="682"/>
      <c r="L5" s="682"/>
      <c r="M5" s="683"/>
      <c r="P5" s="681" t="s">
        <v>190</v>
      </c>
      <c r="Q5" s="682"/>
      <c r="R5" s="682"/>
      <c r="S5" s="682"/>
      <c r="T5" s="682"/>
      <c r="U5" s="683"/>
    </row>
    <row r="6" spans="8:47" ht="49.5" customHeight="1">
      <c r="H6" s="318" t="s">
        <v>191</v>
      </c>
      <c r="I6" s="684" t="s">
        <v>192</v>
      </c>
      <c r="J6" s="685"/>
      <c r="K6" s="685"/>
      <c r="L6" s="685"/>
      <c r="M6" s="686"/>
      <c r="P6" s="318" t="s">
        <v>191</v>
      </c>
      <c r="Q6" s="684" t="s">
        <v>192</v>
      </c>
      <c r="R6" s="685"/>
      <c r="S6" s="685"/>
      <c r="T6" s="685"/>
      <c r="U6" s="686"/>
    </row>
    <row r="7" spans="8:47" ht="20" customHeight="1" thickBot="1">
      <c r="H7" s="319" t="s">
        <v>193</v>
      </c>
      <c r="I7" s="687" t="s">
        <v>194</v>
      </c>
      <c r="J7" s="688"/>
      <c r="K7" s="688"/>
      <c r="L7" s="688"/>
      <c r="M7" s="689"/>
      <c r="P7" s="319" t="s">
        <v>193</v>
      </c>
      <c r="Q7" s="687" t="s">
        <v>194</v>
      </c>
      <c r="R7" s="688"/>
      <c r="S7" s="688"/>
      <c r="T7" s="688"/>
      <c r="U7" s="689"/>
    </row>
    <row r="8" spans="8:47" ht="15" thickBot="1">
      <c r="H8" s="690"/>
      <c r="I8" s="691"/>
      <c r="J8" s="691"/>
      <c r="K8" s="691"/>
      <c r="L8" s="691"/>
      <c r="M8" s="692"/>
      <c r="P8" s="690"/>
      <c r="Q8" s="691"/>
      <c r="R8" s="691"/>
      <c r="S8" s="691"/>
      <c r="T8" s="691"/>
      <c r="U8" s="692"/>
    </row>
    <row r="9" spans="8:47" ht="32" customHeight="1">
      <c r="H9" s="693" t="s">
        <v>46</v>
      </c>
      <c r="I9" s="696" t="s">
        <v>47</v>
      </c>
      <c r="J9" s="696" t="s">
        <v>195</v>
      </c>
      <c r="K9" s="699" t="s">
        <v>196</v>
      </c>
      <c r="L9" s="699"/>
      <c r="M9" s="700"/>
      <c r="P9" s="693" t="s">
        <v>46</v>
      </c>
      <c r="Q9" s="696" t="s">
        <v>47</v>
      </c>
      <c r="R9" s="696" t="s">
        <v>195</v>
      </c>
      <c r="S9" s="699" t="s">
        <v>196</v>
      </c>
      <c r="T9" s="699"/>
      <c r="U9" s="700"/>
    </row>
    <row r="10" spans="8:47">
      <c r="H10" s="694"/>
      <c r="I10" s="697"/>
      <c r="J10" s="697"/>
      <c r="K10" s="701">
        <f>'Information and Instructions'!C14</f>
        <v>0</v>
      </c>
      <c r="L10" s="701"/>
      <c r="M10" s="702"/>
      <c r="P10" s="694"/>
      <c r="Q10" s="697"/>
      <c r="R10" s="697"/>
      <c r="S10" s="701">
        <f>'Information and Instructions'!C15</f>
        <v>0</v>
      </c>
      <c r="T10" s="701"/>
      <c r="U10" s="702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</row>
    <row r="11" spans="8:47" ht="15" thickBot="1">
      <c r="H11" s="695"/>
      <c r="I11" s="698"/>
      <c r="J11" s="698"/>
      <c r="K11" s="387" t="s">
        <v>53</v>
      </c>
      <c r="L11" s="388" t="s">
        <v>54</v>
      </c>
      <c r="M11" s="390" t="s">
        <v>18</v>
      </c>
      <c r="P11" s="695"/>
      <c r="Q11" s="698"/>
      <c r="R11" s="698"/>
      <c r="S11" s="388" t="s">
        <v>53</v>
      </c>
      <c r="T11" s="388" t="s">
        <v>54</v>
      </c>
      <c r="U11" s="390" t="s">
        <v>18</v>
      </c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</row>
    <row r="12" spans="8:47" ht="15" customHeight="1">
      <c r="H12" s="670" t="str">
        <f>Quarters!D4</f>
        <v>FY2026/27 Q1</v>
      </c>
      <c r="I12" s="391">
        <f>'Project Milestones'!C8</f>
        <v>0</v>
      </c>
      <c r="J12" s="392">
        <f>'Project Milestones'!H8</f>
        <v>0</v>
      </c>
      <c r="K12" s="679">
        <f>'Staff '!$AE$16</f>
        <v>0</v>
      </c>
      <c r="L12" s="679">
        <f>Opex!$E$23</f>
        <v>0</v>
      </c>
      <c r="M12" s="680">
        <f>SUM(K12:L14)</f>
        <v>0</v>
      </c>
      <c r="P12" s="670" t="str">
        <f>H12</f>
        <v>FY2026/27 Q1</v>
      </c>
      <c r="Q12" s="391">
        <f>I12</f>
        <v>0</v>
      </c>
      <c r="R12" s="392">
        <f>J12</f>
        <v>0</v>
      </c>
      <c r="S12" s="679">
        <f>'Staff '!$AE$48</f>
        <v>0</v>
      </c>
      <c r="T12" s="679">
        <f>Opex!$E$46</f>
        <v>0</v>
      </c>
      <c r="U12" s="680">
        <f>SUM(S12:T14)</f>
        <v>0</v>
      </c>
    </row>
    <row r="13" spans="8:47" ht="15" customHeight="1">
      <c r="H13" s="671"/>
      <c r="I13" s="389">
        <f>'Project Milestones'!C9</f>
        <v>0</v>
      </c>
      <c r="J13" s="320">
        <f>'Project Milestones'!H9</f>
        <v>0</v>
      </c>
      <c r="K13" s="673"/>
      <c r="L13" s="673"/>
      <c r="M13" s="675"/>
      <c r="P13" s="671"/>
      <c r="Q13" s="389">
        <f t="shared" ref="Q13:Q76" si="0">I13</f>
        <v>0</v>
      </c>
      <c r="R13" s="320">
        <f t="shared" ref="R13:R76" si="1">J13</f>
        <v>0</v>
      </c>
      <c r="S13" s="673"/>
      <c r="T13" s="673"/>
      <c r="U13" s="675"/>
    </row>
    <row r="14" spans="8:47" ht="15" customHeight="1" thickBot="1">
      <c r="H14" s="672"/>
      <c r="I14" s="389">
        <f>'Project Milestones'!C10</f>
        <v>0</v>
      </c>
      <c r="J14" s="320">
        <f>'Project Milestones'!H10</f>
        <v>0</v>
      </c>
      <c r="K14" s="673"/>
      <c r="L14" s="673"/>
      <c r="M14" s="675"/>
      <c r="P14" s="672"/>
      <c r="Q14" s="389">
        <f t="shared" si="0"/>
        <v>0</v>
      </c>
      <c r="R14" s="320">
        <f t="shared" si="1"/>
        <v>0</v>
      </c>
      <c r="S14" s="673"/>
      <c r="T14" s="673"/>
      <c r="U14" s="675"/>
      <c r="Y14" s="329"/>
    </row>
    <row r="15" spans="8:47" ht="15" customHeight="1">
      <c r="H15" s="670" t="str">
        <f>Quarters!D5</f>
        <v>FY2026/27 Q2</v>
      </c>
      <c r="I15" s="389">
        <f>'Project Milestones'!C11</f>
        <v>0</v>
      </c>
      <c r="J15" s="320">
        <f>'Project Milestones'!H11</f>
        <v>0</v>
      </c>
      <c r="K15" s="673">
        <f>'Staff '!$AF$16</f>
        <v>0</v>
      </c>
      <c r="L15" s="673">
        <f>Opex!$F$23</f>
        <v>0</v>
      </c>
      <c r="M15" s="674">
        <f t="shared" ref="M15" si="2">SUM(K15:L17)</f>
        <v>0</v>
      </c>
      <c r="P15" s="670" t="str">
        <f t="shared" ref="P15" si="3">H15</f>
        <v>FY2026/27 Q2</v>
      </c>
      <c r="Q15" s="389">
        <f t="shared" si="0"/>
        <v>0</v>
      </c>
      <c r="R15" s="320">
        <f t="shared" si="1"/>
        <v>0</v>
      </c>
      <c r="S15" s="673">
        <f>'Staff '!$AF$48</f>
        <v>0</v>
      </c>
      <c r="T15" s="673">
        <f>Opex!$F$46</f>
        <v>0</v>
      </c>
      <c r="U15" s="674">
        <f t="shared" ref="U15" si="4">SUM(S15:T17)</f>
        <v>0</v>
      </c>
    </row>
    <row r="16" spans="8:47" ht="15" customHeight="1">
      <c r="H16" s="671"/>
      <c r="I16" s="389">
        <f>'Project Milestones'!C12</f>
        <v>0</v>
      </c>
      <c r="J16" s="320">
        <f>'Project Milestones'!H12</f>
        <v>0</v>
      </c>
      <c r="K16" s="673"/>
      <c r="L16" s="673"/>
      <c r="M16" s="675"/>
      <c r="P16" s="671"/>
      <c r="Q16" s="389">
        <f t="shared" si="0"/>
        <v>0</v>
      </c>
      <c r="R16" s="320">
        <f t="shared" si="1"/>
        <v>0</v>
      </c>
      <c r="S16" s="673"/>
      <c r="T16" s="673"/>
      <c r="U16" s="675"/>
    </row>
    <row r="17" spans="8:25" ht="15" customHeight="1" thickBot="1">
      <c r="H17" s="672"/>
      <c r="I17" s="389">
        <f>'Project Milestones'!C13</f>
        <v>0</v>
      </c>
      <c r="J17" s="320">
        <f>'Project Milestones'!H13</f>
        <v>0</v>
      </c>
      <c r="K17" s="673"/>
      <c r="L17" s="673"/>
      <c r="M17" s="675"/>
      <c r="P17" s="672"/>
      <c r="Q17" s="389">
        <f t="shared" si="0"/>
        <v>0</v>
      </c>
      <c r="R17" s="320">
        <f t="shared" si="1"/>
        <v>0</v>
      </c>
      <c r="S17" s="673"/>
      <c r="T17" s="673"/>
      <c r="U17" s="675"/>
    </row>
    <row r="18" spans="8:25" ht="15" customHeight="1">
      <c r="H18" s="670" t="str">
        <f>Quarters!D6</f>
        <v>FY2026/27 Q3</v>
      </c>
      <c r="I18" s="389">
        <f>'Project Milestones'!C14</f>
        <v>0</v>
      </c>
      <c r="J18" s="320">
        <f>'Project Milestones'!H14</f>
        <v>0</v>
      </c>
      <c r="K18" s="673">
        <f>'Staff '!$AG$16</f>
        <v>0</v>
      </c>
      <c r="L18" s="673">
        <f>Opex!$G$23</f>
        <v>0</v>
      </c>
      <c r="M18" s="674">
        <f>SUM(K18:L20)</f>
        <v>0</v>
      </c>
      <c r="P18" s="670" t="str">
        <f t="shared" ref="P18" si="5">H18</f>
        <v>FY2026/27 Q3</v>
      </c>
      <c r="Q18" s="389">
        <f t="shared" si="0"/>
        <v>0</v>
      </c>
      <c r="R18" s="320">
        <f t="shared" si="1"/>
        <v>0</v>
      </c>
      <c r="S18" s="673">
        <f>'Staff '!$AG$48</f>
        <v>0</v>
      </c>
      <c r="T18" s="673">
        <f>Opex!$G$46</f>
        <v>0</v>
      </c>
      <c r="U18" s="674">
        <f>SUM(S18:T20)</f>
        <v>0</v>
      </c>
    </row>
    <row r="19" spans="8:25" ht="15" customHeight="1">
      <c r="H19" s="671"/>
      <c r="I19" s="389">
        <f>'Project Milestones'!C15</f>
        <v>0</v>
      </c>
      <c r="J19" s="320">
        <f>'Project Milestones'!H15</f>
        <v>0</v>
      </c>
      <c r="K19" s="673"/>
      <c r="L19" s="673"/>
      <c r="M19" s="675"/>
      <c r="P19" s="671"/>
      <c r="Q19" s="389">
        <f t="shared" si="0"/>
        <v>0</v>
      </c>
      <c r="R19" s="320">
        <f t="shared" si="1"/>
        <v>0</v>
      </c>
      <c r="S19" s="673"/>
      <c r="T19" s="673"/>
      <c r="U19" s="675"/>
    </row>
    <row r="20" spans="8:25" ht="15" customHeight="1" thickBot="1">
      <c r="H20" s="672"/>
      <c r="I20" s="389">
        <f>'Project Milestones'!C16</f>
        <v>0</v>
      </c>
      <c r="J20" s="320">
        <f>'Project Milestones'!H16</f>
        <v>0</v>
      </c>
      <c r="K20" s="673"/>
      <c r="L20" s="673"/>
      <c r="M20" s="675"/>
      <c r="P20" s="672"/>
      <c r="Q20" s="389">
        <f t="shared" si="0"/>
        <v>0</v>
      </c>
      <c r="R20" s="320">
        <f t="shared" si="1"/>
        <v>0</v>
      </c>
      <c r="S20" s="673"/>
      <c r="T20" s="673"/>
      <c r="U20" s="675"/>
    </row>
    <row r="21" spans="8:25" ht="15" customHeight="1">
      <c r="H21" s="670" t="str">
        <f>Quarters!D7</f>
        <v>FY2026/27 Q4</v>
      </c>
      <c r="I21" s="389">
        <f>'Project Milestones'!C17</f>
        <v>0</v>
      </c>
      <c r="J21" s="320">
        <f>'Project Milestones'!H17</f>
        <v>0</v>
      </c>
      <c r="K21" s="673">
        <f>'Staff '!$AH$16</f>
        <v>0</v>
      </c>
      <c r="L21" s="673">
        <f>Opex!$H$23</f>
        <v>0</v>
      </c>
      <c r="M21" s="674">
        <f t="shared" ref="M21" si="6">SUM(K21:L23)</f>
        <v>0</v>
      </c>
      <c r="P21" s="670" t="str">
        <f t="shared" ref="P21" si="7">H21</f>
        <v>FY2026/27 Q4</v>
      </c>
      <c r="Q21" s="389">
        <f t="shared" si="0"/>
        <v>0</v>
      </c>
      <c r="R21" s="320">
        <f t="shared" si="1"/>
        <v>0</v>
      </c>
      <c r="S21" s="673">
        <f>'Staff '!$AH$48</f>
        <v>0</v>
      </c>
      <c r="T21" s="673">
        <f>Opex!$H$46</f>
        <v>0</v>
      </c>
      <c r="U21" s="674">
        <f t="shared" ref="U21" si="8">SUM(S21:T23)</f>
        <v>0</v>
      </c>
    </row>
    <row r="22" spans="8:25" ht="15" customHeight="1">
      <c r="H22" s="671"/>
      <c r="I22" s="389">
        <f>'Project Milestones'!C18</f>
        <v>0</v>
      </c>
      <c r="J22" s="320">
        <f>'Project Milestones'!H18</f>
        <v>0</v>
      </c>
      <c r="K22" s="673"/>
      <c r="L22" s="673"/>
      <c r="M22" s="675"/>
      <c r="P22" s="671"/>
      <c r="Q22" s="389">
        <f t="shared" si="0"/>
        <v>0</v>
      </c>
      <c r="R22" s="320">
        <f t="shared" si="1"/>
        <v>0</v>
      </c>
      <c r="S22" s="673"/>
      <c r="T22" s="673"/>
      <c r="U22" s="675"/>
    </row>
    <row r="23" spans="8:25" ht="15" customHeight="1" thickBot="1">
      <c r="H23" s="672"/>
      <c r="I23" s="389">
        <f>'Project Milestones'!C19</f>
        <v>0</v>
      </c>
      <c r="J23" s="320">
        <f>'Project Milestones'!H19</f>
        <v>0</v>
      </c>
      <c r="K23" s="673"/>
      <c r="L23" s="673"/>
      <c r="M23" s="675"/>
      <c r="P23" s="672"/>
      <c r="Q23" s="389">
        <f t="shared" si="0"/>
        <v>0</v>
      </c>
      <c r="R23" s="320">
        <f t="shared" si="1"/>
        <v>0</v>
      </c>
      <c r="S23" s="673"/>
      <c r="T23" s="673"/>
      <c r="U23" s="675"/>
    </row>
    <row r="24" spans="8:25" ht="15" customHeight="1">
      <c r="H24" s="670" t="str">
        <f>Quarters!D8</f>
        <v>FY2027/28 Q1</v>
      </c>
      <c r="I24" s="389">
        <f>'Project Milestones'!C20</f>
        <v>0</v>
      </c>
      <c r="J24" s="320">
        <f>'Project Milestones'!H20</f>
        <v>0</v>
      </c>
      <c r="K24" s="673">
        <f>'Staff '!$AI$16</f>
        <v>0</v>
      </c>
      <c r="L24" s="673">
        <f>Opex!$I$23</f>
        <v>0</v>
      </c>
      <c r="M24" s="674">
        <f t="shared" ref="M24" si="9">SUM(K24:L26)</f>
        <v>0</v>
      </c>
      <c r="P24" s="670" t="str">
        <f t="shared" ref="P24" si="10">H24</f>
        <v>FY2027/28 Q1</v>
      </c>
      <c r="Q24" s="389">
        <f t="shared" si="0"/>
        <v>0</v>
      </c>
      <c r="R24" s="320">
        <f t="shared" si="1"/>
        <v>0</v>
      </c>
      <c r="S24" s="673">
        <f>'Staff '!$AI$48</f>
        <v>0</v>
      </c>
      <c r="T24" s="673">
        <f>Opex!$I$46</f>
        <v>0</v>
      </c>
      <c r="U24" s="674">
        <f t="shared" ref="U24" si="11">SUM(S24:T26)</f>
        <v>0</v>
      </c>
    </row>
    <row r="25" spans="8:25" ht="15" customHeight="1">
      <c r="H25" s="671"/>
      <c r="I25" s="389">
        <f>'Project Milestones'!C21</f>
        <v>0</v>
      </c>
      <c r="J25" s="320">
        <f>'Project Milestones'!H21</f>
        <v>0</v>
      </c>
      <c r="K25" s="673"/>
      <c r="L25" s="673"/>
      <c r="M25" s="675"/>
      <c r="P25" s="671"/>
      <c r="Q25" s="389">
        <f t="shared" si="0"/>
        <v>0</v>
      </c>
      <c r="R25" s="320">
        <f t="shared" si="1"/>
        <v>0</v>
      </c>
      <c r="S25" s="673"/>
      <c r="T25" s="673"/>
      <c r="U25" s="675"/>
    </row>
    <row r="26" spans="8:25" ht="15" customHeight="1" thickBot="1">
      <c r="H26" s="672"/>
      <c r="I26" s="389">
        <f>'Project Milestones'!C22</f>
        <v>0</v>
      </c>
      <c r="J26" s="320">
        <f>'Project Milestones'!H22</f>
        <v>0</v>
      </c>
      <c r="K26" s="673"/>
      <c r="L26" s="673"/>
      <c r="M26" s="675"/>
      <c r="P26" s="672"/>
      <c r="Q26" s="389">
        <f t="shared" si="0"/>
        <v>0</v>
      </c>
      <c r="R26" s="320">
        <f t="shared" si="1"/>
        <v>0</v>
      </c>
      <c r="S26" s="673"/>
      <c r="T26" s="673"/>
      <c r="U26" s="675"/>
    </row>
    <row r="27" spans="8:25" ht="15" customHeight="1">
      <c r="H27" s="670" t="str">
        <f>Quarters!D9</f>
        <v>FY2027/28 Q2</v>
      </c>
      <c r="I27" s="389">
        <f>'Project Milestones'!C23</f>
        <v>0</v>
      </c>
      <c r="J27" s="320">
        <f>'Project Milestones'!H23</f>
        <v>0</v>
      </c>
      <c r="K27" s="673">
        <f>'Staff '!$AJ$16</f>
        <v>0</v>
      </c>
      <c r="L27" s="673">
        <f>Opex!$J$23</f>
        <v>0</v>
      </c>
      <c r="M27" s="674">
        <f t="shared" ref="M27" si="12">SUM(K27:L29)</f>
        <v>0</v>
      </c>
      <c r="P27" s="670" t="str">
        <f t="shared" ref="P27" si="13">H27</f>
        <v>FY2027/28 Q2</v>
      </c>
      <c r="Q27" s="389">
        <f t="shared" si="0"/>
        <v>0</v>
      </c>
      <c r="R27" s="320">
        <f t="shared" si="1"/>
        <v>0</v>
      </c>
      <c r="S27" s="673">
        <f>'Staff '!$AJ$48</f>
        <v>0</v>
      </c>
      <c r="T27" s="673">
        <f>Opex!$J$46</f>
        <v>0</v>
      </c>
      <c r="U27" s="674">
        <f t="shared" ref="U27" si="14">SUM(S27:T29)</f>
        <v>0</v>
      </c>
    </row>
    <row r="28" spans="8:25" ht="15" customHeight="1">
      <c r="H28" s="671"/>
      <c r="I28" s="389">
        <f>'Project Milestones'!C24</f>
        <v>0</v>
      </c>
      <c r="J28" s="320">
        <f>'Project Milestones'!H24</f>
        <v>0</v>
      </c>
      <c r="K28" s="673"/>
      <c r="L28" s="673"/>
      <c r="M28" s="675"/>
      <c r="P28" s="671"/>
      <c r="Q28" s="389">
        <f t="shared" si="0"/>
        <v>0</v>
      </c>
      <c r="R28" s="320">
        <f t="shared" si="1"/>
        <v>0</v>
      </c>
      <c r="S28" s="673"/>
      <c r="T28" s="673"/>
      <c r="U28" s="675"/>
    </row>
    <row r="29" spans="8:25" ht="15" customHeight="1" thickBot="1">
      <c r="H29" s="672"/>
      <c r="I29" s="389">
        <f>'Project Milestones'!C25</f>
        <v>0</v>
      </c>
      <c r="J29" s="320">
        <f>'Project Milestones'!H25</f>
        <v>0</v>
      </c>
      <c r="K29" s="673"/>
      <c r="L29" s="673"/>
      <c r="M29" s="675"/>
      <c r="P29" s="672"/>
      <c r="Q29" s="389">
        <f t="shared" si="0"/>
        <v>0</v>
      </c>
      <c r="R29" s="320">
        <f t="shared" si="1"/>
        <v>0</v>
      </c>
      <c r="S29" s="673"/>
      <c r="T29" s="673"/>
      <c r="U29" s="675"/>
    </row>
    <row r="30" spans="8:25" ht="15" customHeight="1">
      <c r="H30" s="670" t="str">
        <f>Quarters!D10</f>
        <v>FY2027/28 Q3</v>
      </c>
      <c r="I30" s="389">
        <f>'Project Milestones'!C26</f>
        <v>0</v>
      </c>
      <c r="J30" s="320">
        <f>'Project Milestones'!H26</f>
        <v>0</v>
      </c>
      <c r="K30" s="673">
        <f>'Staff '!$AK$16</f>
        <v>0</v>
      </c>
      <c r="L30" s="673">
        <f>Opex!$K$23</f>
        <v>0</v>
      </c>
      <c r="M30" s="674">
        <f t="shared" ref="M30" si="15">SUM(K30:L32)</f>
        <v>0</v>
      </c>
      <c r="P30" s="670" t="str">
        <f t="shared" ref="P30" si="16">H30</f>
        <v>FY2027/28 Q3</v>
      </c>
      <c r="Q30" s="389">
        <f t="shared" si="0"/>
        <v>0</v>
      </c>
      <c r="R30" s="320">
        <f t="shared" si="1"/>
        <v>0</v>
      </c>
      <c r="S30" s="673">
        <f>'Staff '!$AK$48</f>
        <v>0</v>
      </c>
      <c r="T30" s="673">
        <f>Opex!$K$46</f>
        <v>0</v>
      </c>
      <c r="U30" s="674">
        <f t="shared" ref="U30" si="17">SUM(S30:T32)</f>
        <v>0</v>
      </c>
    </row>
    <row r="31" spans="8:25" ht="15" customHeight="1">
      <c r="H31" s="671"/>
      <c r="I31" s="389">
        <f>'Project Milestones'!C27</f>
        <v>0</v>
      </c>
      <c r="J31" s="320">
        <f>'Project Milestones'!H27</f>
        <v>0</v>
      </c>
      <c r="K31" s="673"/>
      <c r="L31" s="673"/>
      <c r="M31" s="675"/>
      <c r="P31" s="671"/>
      <c r="Q31" s="389">
        <f t="shared" si="0"/>
        <v>0</v>
      </c>
      <c r="R31" s="320">
        <f t="shared" si="1"/>
        <v>0</v>
      </c>
      <c r="S31" s="673"/>
      <c r="T31" s="673"/>
      <c r="U31" s="675"/>
    </row>
    <row r="32" spans="8:25" ht="15" customHeight="1" thickBot="1">
      <c r="H32" s="672"/>
      <c r="I32" s="389">
        <f>'Project Milestones'!C28</f>
        <v>0</v>
      </c>
      <c r="J32" s="320">
        <f>'Project Milestones'!H28</f>
        <v>0</v>
      </c>
      <c r="K32" s="673"/>
      <c r="L32" s="673"/>
      <c r="M32" s="675"/>
      <c r="P32" s="672"/>
      <c r="Q32" s="389">
        <f t="shared" si="0"/>
        <v>0</v>
      </c>
      <c r="R32" s="320">
        <f t="shared" si="1"/>
        <v>0</v>
      </c>
      <c r="S32" s="673"/>
      <c r="T32" s="673"/>
      <c r="U32" s="675"/>
      <c r="Y32" s="329"/>
    </row>
    <row r="33" spans="8:25" ht="15" customHeight="1">
      <c r="H33" s="670" t="str">
        <f>Quarters!D11</f>
        <v>FY2027/28 Q4</v>
      </c>
      <c r="I33" s="389">
        <f>'Project Milestones'!C29</f>
        <v>0</v>
      </c>
      <c r="J33" s="320">
        <f>'Project Milestones'!H29</f>
        <v>0</v>
      </c>
      <c r="K33" s="673">
        <f>'Staff '!$AL$16</f>
        <v>0</v>
      </c>
      <c r="L33" s="673">
        <f>Opex!$L$23</f>
        <v>0</v>
      </c>
      <c r="M33" s="674">
        <f t="shared" ref="M33" si="18">SUM(K33:L35)</f>
        <v>0</v>
      </c>
      <c r="P33" s="670" t="str">
        <f t="shared" ref="P33" si="19">H33</f>
        <v>FY2027/28 Q4</v>
      </c>
      <c r="Q33" s="389">
        <f t="shared" si="0"/>
        <v>0</v>
      </c>
      <c r="R33" s="320">
        <f t="shared" si="1"/>
        <v>0</v>
      </c>
      <c r="S33" s="673">
        <f>'Staff '!$AL$48</f>
        <v>0</v>
      </c>
      <c r="T33" s="673">
        <f>Opex!$L$46</f>
        <v>0</v>
      </c>
      <c r="U33" s="674">
        <f t="shared" ref="U33" si="20">SUM(S33:T35)</f>
        <v>0</v>
      </c>
      <c r="Y33" s="329"/>
    </row>
    <row r="34" spans="8:25" ht="15" customHeight="1">
      <c r="H34" s="671"/>
      <c r="I34" s="389">
        <f>'Project Milestones'!C30</f>
        <v>0</v>
      </c>
      <c r="J34" s="320">
        <f>'Project Milestones'!H30</f>
        <v>0</v>
      </c>
      <c r="K34" s="673"/>
      <c r="L34" s="673"/>
      <c r="M34" s="675"/>
      <c r="P34" s="671"/>
      <c r="Q34" s="389">
        <f t="shared" si="0"/>
        <v>0</v>
      </c>
      <c r="R34" s="320">
        <f t="shared" si="1"/>
        <v>0</v>
      </c>
      <c r="S34" s="673"/>
      <c r="T34" s="673"/>
      <c r="U34" s="675"/>
      <c r="Y34" s="329"/>
    </row>
    <row r="35" spans="8:25" ht="15" customHeight="1" thickBot="1">
      <c r="H35" s="672"/>
      <c r="I35" s="389">
        <f>'Project Milestones'!C31</f>
        <v>0</v>
      </c>
      <c r="J35" s="320">
        <f>'Project Milestones'!H31</f>
        <v>0</v>
      </c>
      <c r="K35" s="673"/>
      <c r="L35" s="673"/>
      <c r="M35" s="675"/>
      <c r="P35" s="672"/>
      <c r="Q35" s="389">
        <f t="shared" si="0"/>
        <v>0</v>
      </c>
      <c r="R35" s="320">
        <f t="shared" si="1"/>
        <v>0</v>
      </c>
      <c r="S35" s="673"/>
      <c r="T35" s="673"/>
      <c r="U35" s="675"/>
      <c r="Y35" s="329"/>
    </row>
    <row r="36" spans="8:25" ht="15" customHeight="1">
      <c r="H36" s="670" t="str">
        <f>Quarters!D12</f>
        <v>FY2028/29 Q1</v>
      </c>
      <c r="I36" s="389">
        <f>'Project Milestones'!C32</f>
        <v>0</v>
      </c>
      <c r="J36" s="320">
        <f>'Project Milestones'!H32</f>
        <v>0</v>
      </c>
      <c r="K36" s="673">
        <f>'Staff '!$AM$16</f>
        <v>0</v>
      </c>
      <c r="L36" s="673">
        <f>Opex!$M$23</f>
        <v>0</v>
      </c>
      <c r="M36" s="674">
        <f t="shared" ref="M36" si="21">SUM(K36:L38)</f>
        <v>0</v>
      </c>
      <c r="P36" s="670" t="str">
        <f t="shared" ref="P36" si="22">H36</f>
        <v>FY2028/29 Q1</v>
      </c>
      <c r="Q36" s="389">
        <f t="shared" si="0"/>
        <v>0</v>
      </c>
      <c r="R36" s="320">
        <f t="shared" si="1"/>
        <v>0</v>
      </c>
      <c r="S36" s="673">
        <f>'Staff '!$AM$48</f>
        <v>0</v>
      </c>
      <c r="T36" s="673">
        <f>Opex!$M$46</f>
        <v>0</v>
      </c>
      <c r="U36" s="674">
        <f t="shared" ref="U36" si="23">SUM(S36:T38)</f>
        <v>0</v>
      </c>
    </row>
    <row r="37" spans="8:25" ht="15" customHeight="1">
      <c r="H37" s="671"/>
      <c r="I37" s="389">
        <f>'Project Milestones'!C33</f>
        <v>0</v>
      </c>
      <c r="J37" s="320">
        <f>'Project Milestones'!H33</f>
        <v>0</v>
      </c>
      <c r="K37" s="673"/>
      <c r="L37" s="673"/>
      <c r="M37" s="675"/>
      <c r="P37" s="671"/>
      <c r="Q37" s="389">
        <f t="shared" si="0"/>
        <v>0</v>
      </c>
      <c r="R37" s="320">
        <f t="shared" si="1"/>
        <v>0</v>
      </c>
      <c r="S37" s="673"/>
      <c r="T37" s="673"/>
      <c r="U37" s="675"/>
    </row>
    <row r="38" spans="8:25" ht="15" customHeight="1" thickBot="1">
      <c r="H38" s="672"/>
      <c r="I38" s="389">
        <f>'Project Milestones'!C34</f>
        <v>0</v>
      </c>
      <c r="J38" s="320">
        <f>'Project Milestones'!H34</f>
        <v>0</v>
      </c>
      <c r="K38" s="673"/>
      <c r="L38" s="673"/>
      <c r="M38" s="675"/>
      <c r="P38" s="672"/>
      <c r="Q38" s="389">
        <f t="shared" si="0"/>
        <v>0</v>
      </c>
      <c r="R38" s="320">
        <f t="shared" si="1"/>
        <v>0</v>
      </c>
      <c r="S38" s="673"/>
      <c r="T38" s="673"/>
      <c r="U38" s="675"/>
    </row>
    <row r="39" spans="8:25" ht="15" customHeight="1">
      <c r="H39" s="670" t="str">
        <f>Quarters!D13</f>
        <v>FY2028/29 Q2</v>
      </c>
      <c r="I39" s="389">
        <f>'Project Milestones'!C35</f>
        <v>0</v>
      </c>
      <c r="J39" s="320">
        <f>'Project Milestones'!H35</f>
        <v>0</v>
      </c>
      <c r="K39" s="673">
        <f>'Staff '!$AN$16</f>
        <v>0</v>
      </c>
      <c r="L39" s="673">
        <f>Opex!$N$23</f>
        <v>0</v>
      </c>
      <c r="M39" s="674">
        <f t="shared" ref="M39" si="24">SUM(K39:L41)</f>
        <v>0</v>
      </c>
      <c r="P39" s="670" t="str">
        <f t="shared" ref="P39" si="25">H39</f>
        <v>FY2028/29 Q2</v>
      </c>
      <c r="Q39" s="389">
        <f t="shared" si="0"/>
        <v>0</v>
      </c>
      <c r="R39" s="320">
        <f t="shared" si="1"/>
        <v>0</v>
      </c>
      <c r="S39" s="673">
        <f>'Staff '!$AN$48</f>
        <v>0</v>
      </c>
      <c r="T39" s="673">
        <f>Opex!$N$23+Opex!$N$46</f>
        <v>0</v>
      </c>
      <c r="U39" s="674">
        <f t="shared" ref="U39" si="26">SUM(S39:T41)</f>
        <v>0</v>
      </c>
    </row>
    <row r="40" spans="8:25" ht="15" customHeight="1">
      <c r="H40" s="671"/>
      <c r="I40" s="389">
        <f>'Project Milestones'!C36</f>
        <v>0</v>
      </c>
      <c r="J40" s="320">
        <f>'Project Milestones'!H36</f>
        <v>0</v>
      </c>
      <c r="K40" s="673"/>
      <c r="L40" s="673"/>
      <c r="M40" s="675"/>
      <c r="P40" s="671"/>
      <c r="Q40" s="389">
        <f t="shared" si="0"/>
        <v>0</v>
      </c>
      <c r="R40" s="320">
        <f t="shared" si="1"/>
        <v>0</v>
      </c>
      <c r="S40" s="673"/>
      <c r="T40" s="673"/>
      <c r="U40" s="675"/>
    </row>
    <row r="41" spans="8:25" ht="15" customHeight="1" thickBot="1">
      <c r="H41" s="672"/>
      <c r="I41" s="389">
        <f>'Project Milestones'!C37</f>
        <v>0</v>
      </c>
      <c r="J41" s="320">
        <f>'Project Milestones'!H37</f>
        <v>0</v>
      </c>
      <c r="K41" s="673"/>
      <c r="L41" s="673"/>
      <c r="M41" s="675"/>
      <c r="P41" s="672"/>
      <c r="Q41" s="389">
        <f t="shared" si="0"/>
        <v>0</v>
      </c>
      <c r="R41" s="320">
        <f t="shared" si="1"/>
        <v>0</v>
      </c>
      <c r="S41" s="673"/>
      <c r="T41" s="673"/>
      <c r="U41" s="675"/>
    </row>
    <row r="42" spans="8:25" ht="15" customHeight="1">
      <c r="H42" s="670" t="str">
        <f>Quarters!D14</f>
        <v>FY2028/29 Q3</v>
      </c>
      <c r="I42" s="389">
        <f>'Project Milestones'!C38</f>
        <v>0</v>
      </c>
      <c r="J42" s="320">
        <f>'Project Milestones'!H38</f>
        <v>0</v>
      </c>
      <c r="K42" s="673">
        <f>'Staff '!$AO$16</f>
        <v>0</v>
      </c>
      <c r="L42" s="673">
        <f>Opex!$O$23</f>
        <v>0</v>
      </c>
      <c r="M42" s="674">
        <f t="shared" ref="M42" si="27">SUM(K42:L44)</f>
        <v>0</v>
      </c>
      <c r="P42" s="670" t="str">
        <f t="shared" ref="P42" si="28">H42</f>
        <v>FY2028/29 Q3</v>
      </c>
      <c r="Q42" s="389">
        <f t="shared" si="0"/>
        <v>0</v>
      </c>
      <c r="R42" s="320">
        <f t="shared" si="1"/>
        <v>0</v>
      </c>
      <c r="S42" s="673">
        <f>'Staff '!$AO$48</f>
        <v>0</v>
      </c>
      <c r="T42" s="673">
        <f>Opex!$O$46</f>
        <v>0</v>
      </c>
      <c r="U42" s="674">
        <f t="shared" ref="U42" si="29">SUM(S42:T44)</f>
        <v>0</v>
      </c>
    </row>
    <row r="43" spans="8:25" ht="15" customHeight="1">
      <c r="H43" s="671"/>
      <c r="I43" s="389">
        <f>'Project Milestones'!C39</f>
        <v>0</v>
      </c>
      <c r="J43" s="320">
        <f>'Project Milestones'!H39</f>
        <v>0</v>
      </c>
      <c r="K43" s="673"/>
      <c r="L43" s="673"/>
      <c r="M43" s="675"/>
      <c r="P43" s="671"/>
      <c r="Q43" s="389">
        <f t="shared" si="0"/>
        <v>0</v>
      </c>
      <c r="R43" s="320">
        <f t="shared" si="1"/>
        <v>0</v>
      </c>
      <c r="S43" s="673"/>
      <c r="T43" s="673"/>
      <c r="U43" s="675"/>
    </row>
    <row r="44" spans="8:25" ht="15" customHeight="1" thickBot="1">
      <c r="H44" s="672"/>
      <c r="I44" s="389">
        <f>'Project Milestones'!C40</f>
        <v>0</v>
      </c>
      <c r="J44" s="320">
        <f>'Project Milestones'!H40</f>
        <v>0</v>
      </c>
      <c r="K44" s="673"/>
      <c r="L44" s="673"/>
      <c r="M44" s="675"/>
      <c r="P44" s="672"/>
      <c r="Q44" s="389">
        <f t="shared" si="0"/>
        <v>0</v>
      </c>
      <c r="R44" s="320">
        <f t="shared" si="1"/>
        <v>0</v>
      </c>
      <c r="S44" s="673"/>
      <c r="T44" s="673"/>
      <c r="U44" s="675"/>
    </row>
    <row r="45" spans="8:25" ht="15" customHeight="1">
      <c r="H45" s="670" t="str">
        <f>Quarters!D15</f>
        <v>FY2028/29 Q4</v>
      </c>
      <c r="I45" s="389">
        <f>'Project Milestones'!C41</f>
        <v>0</v>
      </c>
      <c r="J45" s="320">
        <f>'Project Milestones'!H41</f>
        <v>0</v>
      </c>
      <c r="K45" s="673">
        <f>'Staff '!$AP$16</f>
        <v>0</v>
      </c>
      <c r="L45" s="673">
        <f>Opex!$P$23</f>
        <v>0</v>
      </c>
      <c r="M45" s="674">
        <f t="shared" ref="M45" si="30">SUM(K45:L47)</f>
        <v>0</v>
      </c>
      <c r="P45" s="670" t="str">
        <f t="shared" ref="P45" si="31">H45</f>
        <v>FY2028/29 Q4</v>
      </c>
      <c r="Q45" s="389">
        <f t="shared" si="0"/>
        <v>0</v>
      </c>
      <c r="R45" s="320">
        <f t="shared" si="1"/>
        <v>0</v>
      </c>
      <c r="S45" s="673">
        <f>'Staff '!$AP$48</f>
        <v>0</v>
      </c>
      <c r="T45" s="673">
        <f>Opex!$P$46</f>
        <v>0</v>
      </c>
      <c r="U45" s="674">
        <f t="shared" ref="U45" si="32">SUM(S45:T47)</f>
        <v>0</v>
      </c>
    </row>
    <row r="46" spans="8:25" ht="15" customHeight="1">
      <c r="H46" s="671"/>
      <c r="I46" s="389">
        <f>'Project Milestones'!C42</f>
        <v>0</v>
      </c>
      <c r="J46" s="320">
        <f>'Project Milestones'!H42</f>
        <v>0</v>
      </c>
      <c r="K46" s="673"/>
      <c r="L46" s="673"/>
      <c r="M46" s="675"/>
      <c r="P46" s="671"/>
      <c r="Q46" s="389">
        <f t="shared" si="0"/>
        <v>0</v>
      </c>
      <c r="R46" s="320">
        <f t="shared" si="1"/>
        <v>0</v>
      </c>
      <c r="S46" s="673"/>
      <c r="T46" s="673"/>
      <c r="U46" s="675"/>
    </row>
    <row r="47" spans="8:25" ht="15" customHeight="1" thickBot="1">
      <c r="H47" s="672"/>
      <c r="I47" s="389">
        <f>'Project Milestones'!C43</f>
        <v>0</v>
      </c>
      <c r="J47" s="320">
        <f>'Project Milestones'!H43</f>
        <v>0</v>
      </c>
      <c r="K47" s="673"/>
      <c r="L47" s="673"/>
      <c r="M47" s="675"/>
      <c r="P47" s="672"/>
      <c r="Q47" s="389">
        <f t="shared" si="0"/>
        <v>0</v>
      </c>
      <c r="R47" s="320">
        <f t="shared" si="1"/>
        <v>0</v>
      </c>
      <c r="S47" s="673"/>
      <c r="T47" s="673"/>
      <c r="U47" s="675"/>
    </row>
    <row r="48" spans="8:25" ht="15" customHeight="1">
      <c r="H48" s="670" t="str">
        <f>Quarters!D16</f>
        <v>FY2029/30 Q1</v>
      </c>
      <c r="I48" s="389">
        <f>'Project Milestones'!C44</f>
        <v>0</v>
      </c>
      <c r="J48" s="320">
        <f>'Project Milestones'!H44</f>
        <v>0</v>
      </c>
      <c r="K48" s="673">
        <f>'Staff '!$AQ$16</f>
        <v>0</v>
      </c>
      <c r="L48" s="673">
        <f>Opex!$Q$23</f>
        <v>0</v>
      </c>
      <c r="M48" s="674">
        <f t="shared" ref="M48" si="33">SUM(K48:L50)</f>
        <v>0</v>
      </c>
      <c r="P48" s="670" t="str">
        <f t="shared" ref="P48" si="34">H48</f>
        <v>FY2029/30 Q1</v>
      </c>
      <c r="Q48" s="389">
        <f t="shared" si="0"/>
        <v>0</v>
      </c>
      <c r="R48" s="320">
        <f t="shared" si="1"/>
        <v>0</v>
      </c>
      <c r="S48" s="673">
        <f>'Staff '!$AQ$48</f>
        <v>0</v>
      </c>
      <c r="T48" s="673">
        <f>Opex!$Q$46</f>
        <v>0</v>
      </c>
      <c r="U48" s="674">
        <f t="shared" ref="U48" si="35">SUM(S48:T50)</f>
        <v>0</v>
      </c>
    </row>
    <row r="49" spans="8:21" ht="15" customHeight="1">
      <c r="H49" s="671"/>
      <c r="I49" s="389">
        <f>'Project Milestones'!C45</f>
        <v>0</v>
      </c>
      <c r="J49" s="320">
        <f>'Project Milestones'!H45</f>
        <v>0</v>
      </c>
      <c r="K49" s="673"/>
      <c r="L49" s="673"/>
      <c r="M49" s="675"/>
      <c r="P49" s="671"/>
      <c r="Q49" s="389">
        <f t="shared" si="0"/>
        <v>0</v>
      </c>
      <c r="R49" s="320">
        <f t="shared" si="1"/>
        <v>0</v>
      </c>
      <c r="S49" s="673"/>
      <c r="T49" s="673"/>
      <c r="U49" s="675"/>
    </row>
    <row r="50" spans="8:21" ht="15" customHeight="1" thickBot="1">
      <c r="H50" s="672"/>
      <c r="I50" s="389">
        <f>'Project Milestones'!C46</f>
        <v>0</v>
      </c>
      <c r="J50" s="320">
        <f>'Project Milestones'!H46</f>
        <v>0</v>
      </c>
      <c r="K50" s="673"/>
      <c r="L50" s="673"/>
      <c r="M50" s="675"/>
      <c r="P50" s="672"/>
      <c r="Q50" s="389">
        <f t="shared" si="0"/>
        <v>0</v>
      </c>
      <c r="R50" s="320">
        <f t="shared" si="1"/>
        <v>0</v>
      </c>
      <c r="S50" s="673"/>
      <c r="T50" s="673"/>
      <c r="U50" s="675"/>
    </row>
    <row r="51" spans="8:21" ht="15" customHeight="1">
      <c r="H51" s="670" t="str">
        <f>Quarters!D17</f>
        <v>FY2029/30 Q2</v>
      </c>
      <c r="I51" s="389">
        <f>'Project Milestones'!C47</f>
        <v>0</v>
      </c>
      <c r="J51" s="320">
        <f>'Project Milestones'!H47</f>
        <v>0</v>
      </c>
      <c r="K51" s="673">
        <f>'Staff '!$AR$16</f>
        <v>0</v>
      </c>
      <c r="L51" s="673">
        <f>Opex!$R$23</f>
        <v>0</v>
      </c>
      <c r="M51" s="674">
        <f t="shared" ref="M51" si="36">SUM(K51:L53)</f>
        <v>0</v>
      </c>
      <c r="P51" s="670" t="str">
        <f t="shared" ref="P51" si="37">H51</f>
        <v>FY2029/30 Q2</v>
      </c>
      <c r="Q51" s="389">
        <f t="shared" si="0"/>
        <v>0</v>
      </c>
      <c r="R51" s="320">
        <f t="shared" si="1"/>
        <v>0</v>
      </c>
      <c r="S51" s="673">
        <f>'Staff '!$AR$48</f>
        <v>0</v>
      </c>
      <c r="T51" s="673">
        <f>Opex!$R$46</f>
        <v>0</v>
      </c>
      <c r="U51" s="674">
        <f t="shared" ref="U51" si="38">SUM(S51:T53)</f>
        <v>0</v>
      </c>
    </row>
    <row r="52" spans="8:21" ht="15" customHeight="1">
      <c r="H52" s="671"/>
      <c r="I52" s="389">
        <f>'Project Milestones'!C48</f>
        <v>0</v>
      </c>
      <c r="J52" s="320">
        <f>'Project Milestones'!H48</f>
        <v>0</v>
      </c>
      <c r="K52" s="673"/>
      <c r="L52" s="673"/>
      <c r="M52" s="675"/>
      <c r="P52" s="671"/>
      <c r="Q52" s="389">
        <f t="shared" si="0"/>
        <v>0</v>
      </c>
      <c r="R52" s="320">
        <f t="shared" si="1"/>
        <v>0</v>
      </c>
      <c r="S52" s="673"/>
      <c r="T52" s="673"/>
      <c r="U52" s="675"/>
    </row>
    <row r="53" spans="8:21" ht="15" customHeight="1" thickBot="1">
      <c r="H53" s="672"/>
      <c r="I53" s="389">
        <f>'Project Milestones'!C49</f>
        <v>0</v>
      </c>
      <c r="J53" s="320">
        <f>'Project Milestones'!H49</f>
        <v>0</v>
      </c>
      <c r="K53" s="673"/>
      <c r="L53" s="673"/>
      <c r="M53" s="675"/>
      <c r="P53" s="672"/>
      <c r="Q53" s="389">
        <f t="shared" si="0"/>
        <v>0</v>
      </c>
      <c r="R53" s="320">
        <f t="shared" si="1"/>
        <v>0</v>
      </c>
      <c r="S53" s="673"/>
      <c r="T53" s="673"/>
      <c r="U53" s="675"/>
    </row>
    <row r="54" spans="8:21" ht="15" customHeight="1">
      <c r="H54" s="670" t="str">
        <f>Quarters!D18</f>
        <v>FY2029/30 Q3</v>
      </c>
      <c r="I54" s="389">
        <f>'Project Milestones'!C50</f>
        <v>0</v>
      </c>
      <c r="J54" s="320">
        <f>'Project Milestones'!H50</f>
        <v>0</v>
      </c>
      <c r="K54" s="673">
        <f>'Staff '!$AS$16</f>
        <v>0</v>
      </c>
      <c r="L54" s="673">
        <f>Opex!$S$23</f>
        <v>0</v>
      </c>
      <c r="M54" s="674">
        <f t="shared" ref="M54" si="39">SUM(K54:L56)</f>
        <v>0</v>
      </c>
      <c r="P54" s="670" t="str">
        <f t="shared" ref="P54" si="40">H54</f>
        <v>FY2029/30 Q3</v>
      </c>
      <c r="Q54" s="389">
        <f t="shared" si="0"/>
        <v>0</v>
      </c>
      <c r="R54" s="320">
        <f t="shared" si="1"/>
        <v>0</v>
      </c>
      <c r="S54" s="673">
        <f>'Staff '!$AS$48</f>
        <v>0</v>
      </c>
      <c r="T54" s="673">
        <f>Opex!$S$46</f>
        <v>0</v>
      </c>
      <c r="U54" s="674">
        <f t="shared" ref="U54" si="41">SUM(S54:T56)</f>
        <v>0</v>
      </c>
    </row>
    <row r="55" spans="8:21" ht="15" customHeight="1">
      <c r="H55" s="671"/>
      <c r="I55" s="389">
        <f>'Project Milestones'!C51</f>
        <v>0</v>
      </c>
      <c r="J55" s="320">
        <f>'Project Milestones'!H51</f>
        <v>0</v>
      </c>
      <c r="K55" s="673"/>
      <c r="L55" s="673"/>
      <c r="M55" s="675"/>
      <c r="P55" s="671"/>
      <c r="Q55" s="389">
        <f t="shared" si="0"/>
        <v>0</v>
      </c>
      <c r="R55" s="320">
        <f t="shared" si="1"/>
        <v>0</v>
      </c>
      <c r="S55" s="673"/>
      <c r="T55" s="673"/>
      <c r="U55" s="675"/>
    </row>
    <row r="56" spans="8:21" ht="15" customHeight="1" thickBot="1">
      <c r="H56" s="672"/>
      <c r="I56" s="389">
        <f>'Project Milestones'!C52</f>
        <v>0</v>
      </c>
      <c r="J56" s="320">
        <f>'Project Milestones'!H52</f>
        <v>0</v>
      </c>
      <c r="K56" s="673"/>
      <c r="L56" s="673"/>
      <c r="M56" s="675"/>
      <c r="P56" s="672"/>
      <c r="Q56" s="389">
        <f t="shared" si="0"/>
        <v>0</v>
      </c>
      <c r="R56" s="320">
        <f t="shared" si="1"/>
        <v>0</v>
      </c>
      <c r="S56" s="673"/>
      <c r="T56" s="673"/>
      <c r="U56" s="675"/>
    </row>
    <row r="57" spans="8:21" ht="15" customHeight="1">
      <c r="H57" s="670" t="str">
        <f>Quarters!D19</f>
        <v>FY2029/30 Q4</v>
      </c>
      <c r="I57" s="389">
        <f>'Project Milestones'!C53</f>
        <v>0</v>
      </c>
      <c r="J57" s="320">
        <f>'Project Milestones'!H53</f>
        <v>0</v>
      </c>
      <c r="K57" s="673">
        <f>'Staff '!$AT$16</f>
        <v>0</v>
      </c>
      <c r="L57" s="673">
        <f>Opex!$T$23</f>
        <v>0</v>
      </c>
      <c r="M57" s="674">
        <f t="shared" ref="M57" si="42">SUM(K57:L59)</f>
        <v>0</v>
      </c>
      <c r="P57" s="670" t="str">
        <f t="shared" ref="P57" si="43">H57</f>
        <v>FY2029/30 Q4</v>
      </c>
      <c r="Q57" s="389">
        <f t="shared" si="0"/>
        <v>0</v>
      </c>
      <c r="R57" s="320">
        <f t="shared" si="1"/>
        <v>0</v>
      </c>
      <c r="S57" s="673">
        <f>'Staff '!$AT$48</f>
        <v>0</v>
      </c>
      <c r="T57" s="673">
        <f>Opex!$T$46</f>
        <v>0</v>
      </c>
      <c r="U57" s="674">
        <f t="shared" ref="U57" si="44">SUM(S57:T59)</f>
        <v>0</v>
      </c>
    </row>
    <row r="58" spans="8:21" ht="15" customHeight="1">
      <c r="H58" s="671"/>
      <c r="I58" s="389">
        <f>'Project Milestones'!C54</f>
        <v>0</v>
      </c>
      <c r="J58" s="320">
        <f>'Project Milestones'!H54</f>
        <v>0</v>
      </c>
      <c r="K58" s="673"/>
      <c r="L58" s="673"/>
      <c r="M58" s="675"/>
      <c r="P58" s="671"/>
      <c r="Q58" s="389">
        <f t="shared" si="0"/>
        <v>0</v>
      </c>
      <c r="R58" s="320">
        <f t="shared" si="1"/>
        <v>0</v>
      </c>
      <c r="S58" s="673"/>
      <c r="T58" s="673"/>
      <c r="U58" s="675"/>
    </row>
    <row r="59" spans="8:21" ht="15" customHeight="1" thickBot="1">
      <c r="H59" s="672"/>
      <c r="I59" s="389">
        <f>'Project Milestones'!C55</f>
        <v>0</v>
      </c>
      <c r="J59" s="320">
        <f>'Project Milestones'!H55</f>
        <v>0</v>
      </c>
      <c r="K59" s="673"/>
      <c r="L59" s="673"/>
      <c r="M59" s="675"/>
      <c r="P59" s="672"/>
      <c r="Q59" s="389">
        <f t="shared" si="0"/>
        <v>0</v>
      </c>
      <c r="R59" s="320">
        <f t="shared" si="1"/>
        <v>0</v>
      </c>
      <c r="S59" s="673"/>
      <c r="T59" s="673"/>
      <c r="U59" s="675"/>
    </row>
    <row r="60" spans="8:21" ht="15" customHeight="1">
      <c r="H60" s="670" t="str">
        <f>Quarters!D20</f>
        <v>FY2030/31 Q1</v>
      </c>
      <c r="I60" s="389">
        <f>'Project Milestones'!C56</f>
        <v>0</v>
      </c>
      <c r="J60" s="320">
        <f>'Project Milestones'!H56</f>
        <v>0</v>
      </c>
      <c r="K60" s="673">
        <f>'Staff '!$AU$16</f>
        <v>0</v>
      </c>
      <c r="L60" s="673">
        <f>Opex!$U$23</f>
        <v>0</v>
      </c>
      <c r="M60" s="674">
        <f t="shared" ref="M60" si="45">SUM(K60:L62)</f>
        <v>0</v>
      </c>
      <c r="P60" s="670" t="str">
        <f t="shared" ref="P60" si="46">H60</f>
        <v>FY2030/31 Q1</v>
      </c>
      <c r="Q60" s="389">
        <f t="shared" si="0"/>
        <v>0</v>
      </c>
      <c r="R60" s="320">
        <f t="shared" si="1"/>
        <v>0</v>
      </c>
      <c r="S60" s="673">
        <f>'Staff '!$AU$48</f>
        <v>0</v>
      </c>
      <c r="T60" s="673">
        <f>Opex!$U$46</f>
        <v>0</v>
      </c>
      <c r="U60" s="674">
        <f t="shared" ref="U60" si="47">SUM(S60:T62)</f>
        <v>0</v>
      </c>
    </row>
    <row r="61" spans="8:21" ht="15" customHeight="1">
      <c r="H61" s="671"/>
      <c r="I61" s="389">
        <f>'Project Milestones'!C57</f>
        <v>0</v>
      </c>
      <c r="J61" s="320">
        <f>'Project Milestones'!H57</f>
        <v>0</v>
      </c>
      <c r="K61" s="673"/>
      <c r="L61" s="673"/>
      <c r="M61" s="675"/>
      <c r="P61" s="671"/>
      <c r="Q61" s="389">
        <f t="shared" si="0"/>
        <v>0</v>
      </c>
      <c r="R61" s="320">
        <f t="shared" si="1"/>
        <v>0</v>
      </c>
      <c r="S61" s="673"/>
      <c r="T61" s="673"/>
      <c r="U61" s="675"/>
    </row>
    <row r="62" spans="8:21" ht="15" customHeight="1" thickBot="1">
      <c r="H62" s="672"/>
      <c r="I62" s="389">
        <f>'Project Milestones'!C58</f>
        <v>0</v>
      </c>
      <c r="J62" s="320">
        <f>'Project Milestones'!H58</f>
        <v>0</v>
      </c>
      <c r="K62" s="673"/>
      <c r="L62" s="673"/>
      <c r="M62" s="675"/>
      <c r="P62" s="672"/>
      <c r="Q62" s="389">
        <f t="shared" si="0"/>
        <v>0</v>
      </c>
      <c r="R62" s="320">
        <f t="shared" si="1"/>
        <v>0</v>
      </c>
      <c r="S62" s="673"/>
      <c r="T62" s="673"/>
      <c r="U62" s="675"/>
    </row>
    <row r="63" spans="8:21" ht="15" customHeight="1">
      <c r="H63" s="670" t="str">
        <f>Quarters!D21</f>
        <v>FY2030/31 Q2</v>
      </c>
      <c r="I63" s="389">
        <f>'Project Milestones'!C59</f>
        <v>0</v>
      </c>
      <c r="J63" s="320">
        <f>'Project Milestones'!H59</f>
        <v>0</v>
      </c>
      <c r="K63" s="673">
        <f>'Staff '!$AV$16</f>
        <v>0</v>
      </c>
      <c r="L63" s="673">
        <f>Opex!$V$23</f>
        <v>0</v>
      </c>
      <c r="M63" s="674">
        <f t="shared" ref="M63" si="48">SUM(K63:L65)</f>
        <v>0</v>
      </c>
      <c r="P63" s="670" t="str">
        <f t="shared" ref="P63" si="49">H63</f>
        <v>FY2030/31 Q2</v>
      </c>
      <c r="Q63" s="389">
        <f t="shared" si="0"/>
        <v>0</v>
      </c>
      <c r="R63" s="320">
        <f t="shared" si="1"/>
        <v>0</v>
      </c>
      <c r="S63" s="673">
        <f>'Staff '!$AV$48</f>
        <v>0</v>
      </c>
      <c r="T63" s="673">
        <f>Opex!$V$46</f>
        <v>0</v>
      </c>
      <c r="U63" s="674">
        <f t="shared" ref="U63" si="50">SUM(S63:T65)</f>
        <v>0</v>
      </c>
    </row>
    <row r="64" spans="8:21" ht="15" customHeight="1">
      <c r="H64" s="671"/>
      <c r="I64" s="389">
        <f>'Project Milestones'!C60</f>
        <v>0</v>
      </c>
      <c r="J64" s="320">
        <f>'Project Milestones'!H60</f>
        <v>0</v>
      </c>
      <c r="K64" s="673"/>
      <c r="L64" s="673"/>
      <c r="M64" s="675"/>
      <c r="P64" s="671"/>
      <c r="Q64" s="389">
        <f t="shared" si="0"/>
        <v>0</v>
      </c>
      <c r="R64" s="320">
        <f t="shared" si="1"/>
        <v>0</v>
      </c>
      <c r="S64" s="673"/>
      <c r="T64" s="673"/>
      <c r="U64" s="675"/>
    </row>
    <row r="65" spans="8:21" ht="15" customHeight="1" thickBot="1">
      <c r="H65" s="672"/>
      <c r="I65" s="389">
        <f>'Project Milestones'!C61</f>
        <v>0</v>
      </c>
      <c r="J65" s="320">
        <f>'Project Milestones'!H61</f>
        <v>0</v>
      </c>
      <c r="K65" s="673"/>
      <c r="L65" s="673"/>
      <c r="M65" s="675"/>
      <c r="P65" s="672"/>
      <c r="Q65" s="389">
        <f t="shared" si="0"/>
        <v>0</v>
      </c>
      <c r="R65" s="320">
        <f t="shared" si="1"/>
        <v>0</v>
      </c>
      <c r="S65" s="673"/>
      <c r="T65" s="673"/>
      <c r="U65" s="675"/>
    </row>
    <row r="66" spans="8:21" ht="15" customHeight="1">
      <c r="H66" s="670" t="str">
        <f>Quarters!D22</f>
        <v>FY2030/31 Q3</v>
      </c>
      <c r="I66" s="389">
        <f>'Project Milestones'!C62</f>
        <v>0</v>
      </c>
      <c r="J66" s="320">
        <f>'Project Milestones'!H62</f>
        <v>0</v>
      </c>
      <c r="K66" s="673">
        <f>'Staff '!$AW$16</f>
        <v>0</v>
      </c>
      <c r="L66" s="673">
        <f>Opex!$W$23</f>
        <v>0</v>
      </c>
      <c r="M66" s="674">
        <f t="shared" ref="M66" si="51">SUM(K66:L68)</f>
        <v>0</v>
      </c>
      <c r="P66" s="670" t="str">
        <f t="shared" ref="P66" si="52">H66</f>
        <v>FY2030/31 Q3</v>
      </c>
      <c r="Q66" s="389">
        <f t="shared" si="0"/>
        <v>0</v>
      </c>
      <c r="R66" s="320">
        <f t="shared" si="1"/>
        <v>0</v>
      </c>
      <c r="S66" s="673">
        <f>'Staff '!$AW$48</f>
        <v>0</v>
      </c>
      <c r="T66" s="673">
        <f>Opex!$W$46</f>
        <v>0</v>
      </c>
      <c r="U66" s="674">
        <f t="shared" ref="U66" si="53">SUM(S66:T68)</f>
        <v>0</v>
      </c>
    </row>
    <row r="67" spans="8:21" ht="15" customHeight="1">
      <c r="H67" s="671"/>
      <c r="I67" s="389">
        <f>'Project Milestones'!C63</f>
        <v>0</v>
      </c>
      <c r="J67" s="320">
        <f>'Project Milestones'!H63</f>
        <v>0</v>
      </c>
      <c r="K67" s="673"/>
      <c r="L67" s="673"/>
      <c r="M67" s="675"/>
      <c r="P67" s="671"/>
      <c r="Q67" s="389">
        <f t="shared" si="0"/>
        <v>0</v>
      </c>
      <c r="R67" s="320">
        <f t="shared" si="1"/>
        <v>0</v>
      </c>
      <c r="S67" s="673"/>
      <c r="T67" s="673"/>
      <c r="U67" s="675"/>
    </row>
    <row r="68" spans="8:21" ht="15" customHeight="1" thickBot="1">
      <c r="H68" s="672"/>
      <c r="I68" s="389">
        <f>'Project Milestones'!C64</f>
        <v>0</v>
      </c>
      <c r="J68" s="320">
        <f>'Project Milestones'!H64</f>
        <v>0</v>
      </c>
      <c r="K68" s="673"/>
      <c r="L68" s="673"/>
      <c r="M68" s="675"/>
      <c r="P68" s="672"/>
      <c r="Q68" s="389">
        <f t="shared" si="0"/>
        <v>0</v>
      </c>
      <c r="R68" s="320">
        <f t="shared" si="1"/>
        <v>0</v>
      </c>
      <c r="S68" s="673"/>
      <c r="T68" s="673"/>
      <c r="U68" s="675"/>
    </row>
    <row r="69" spans="8:21" ht="15" customHeight="1">
      <c r="H69" s="670" t="str">
        <f>Quarters!D23</f>
        <v>FY2030/31 Q4</v>
      </c>
      <c r="I69" s="389">
        <f>'Project Milestones'!C65</f>
        <v>0</v>
      </c>
      <c r="J69" s="320">
        <f>'Project Milestones'!H65</f>
        <v>0</v>
      </c>
      <c r="K69" s="673">
        <f>'Staff '!$AX$16</f>
        <v>0</v>
      </c>
      <c r="L69" s="673">
        <f>Opex!$X$23</f>
        <v>0</v>
      </c>
      <c r="M69" s="674">
        <f t="shared" ref="M69" si="54">SUM(K69:L71)</f>
        <v>0</v>
      </c>
      <c r="P69" s="670" t="str">
        <f t="shared" ref="P69" si="55">H69</f>
        <v>FY2030/31 Q4</v>
      </c>
      <c r="Q69" s="389">
        <f t="shared" si="0"/>
        <v>0</v>
      </c>
      <c r="R69" s="320">
        <f t="shared" si="1"/>
        <v>0</v>
      </c>
      <c r="S69" s="673">
        <f>'Staff '!$AX$48</f>
        <v>0</v>
      </c>
      <c r="T69" s="673">
        <f>Opex!$X$46</f>
        <v>0</v>
      </c>
      <c r="U69" s="674">
        <f t="shared" ref="U69" si="56">SUM(S69:T71)</f>
        <v>0</v>
      </c>
    </row>
    <row r="70" spans="8:21" ht="15" customHeight="1">
      <c r="H70" s="671"/>
      <c r="I70" s="389">
        <f>'Project Milestones'!C66</f>
        <v>0</v>
      </c>
      <c r="J70" s="320">
        <f>'Project Milestones'!H66</f>
        <v>0</v>
      </c>
      <c r="K70" s="673"/>
      <c r="L70" s="673"/>
      <c r="M70" s="675"/>
      <c r="P70" s="671"/>
      <c r="Q70" s="389">
        <f t="shared" si="0"/>
        <v>0</v>
      </c>
      <c r="R70" s="320">
        <f t="shared" si="1"/>
        <v>0</v>
      </c>
      <c r="S70" s="673"/>
      <c r="T70" s="673"/>
      <c r="U70" s="675"/>
    </row>
    <row r="71" spans="8:21" ht="15" customHeight="1" thickBot="1">
      <c r="H71" s="672"/>
      <c r="I71" s="389">
        <f>'Project Milestones'!C67</f>
        <v>0</v>
      </c>
      <c r="J71" s="320">
        <f>'Project Milestones'!H67</f>
        <v>0</v>
      </c>
      <c r="K71" s="673"/>
      <c r="L71" s="673"/>
      <c r="M71" s="675"/>
      <c r="P71" s="672"/>
      <c r="Q71" s="389">
        <f t="shared" si="0"/>
        <v>0</v>
      </c>
      <c r="R71" s="320">
        <f t="shared" si="1"/>
        <v>0</v>
      </c>
      <c r="S71" s="673"/>
      <c r="T71" s="673"/>
      <c r="U71" s="675"/>
    </row>
    <row r="72" spans="8:21" ht="15" customHeight="1">
      <c r="H72" s="670" t="str">
        <f>Quarters!D24</f>
        <v>FY2031/32 Q1</v>
      </c>
      <c r="I72" s="389">
        <f>'Project Milestones'!C68</f>
        <v>0</v>
      </c>
      <c r="J72" s="320">
        <f>'Project Milestones'!H68</f>
        <v>0</v>
      </c>
      <c r="K72" s="673">
        <f>'Staff '!$AY$16</f>
        <v>0</v>
      </c>
      <c r="L72" s="673">
        <f>Opex!$Y$23</f>
        <v>0</v>
      </c>
      <c r="M72" s="674">
        <f t="shared" ref="M72" si="57">SUM(K72:L74)</f>
        <v>0</v>
      </c>
      <c r="P72" s="670" t="str">
        <f t="shared" ref="P72" si="58">H72</f>
        <v>FY2031/32 Q1</v>
      </c>
      <c r="Q72" s="389">
        <f t="shared" si="0"/>
        <v>0</v>
      </c>
      <c r="R72" s="320">
        <f t="shared" si="1"/>
        <v>0</v>
      </c>
      <c r="S72" s="673">
        <f>'Staff '!$AY$48</f>
        <v>0</v>
      </c>
      <c r="T72" s="673">
        <f>Opex!$Y$46</f>
        <v>0</v>
      </c>
      <c r="U72" s="674">
        <f t="shared" ref="U72" si="59">SUM(S72:T74)</f>
        <v>0</v>
      </c>
    </row>
    <row r="73" spans="8:21" ht="15" customHeight="1">
      <c r="H73" s="671"/>
      <c r="I73" s="389">
        <f>'Project Milestones'!C69</f>
        <v>0</v>
      </c>
      <c r="J73" s="320">
        <f>'Project Milestones'!H69</f>
        <v>0</v>
      </c>
      <c r="K73" s="673"/>
      <c r="L73" s="673"/>
      <c r="M73" s="675"/>
      <c r="P73" s="671"/>
      <c r="Q73" s="389">
        <f t="shared" si="0"/>
        <v>0</v>
      </c>
      <c r="R73" s="320">
        <f t="shared" si="1"/>
        <v>0</v>
      </c>
      <c r="S73" s="673"/>
      <c r="T73" s="673"/>
      <c r="U73" s="675"/>
    </row>
    <row r="74" spans="8:21" ht="15" customHeight="1" thickBot="1">
      <c r="H74" s="672"/>
      <c r="I74" s="389">
        <f>'Project Milestones'!C70</f>
        <v>0</v>
      </c>
      <c r="J74" s="320">
        <f>'Project Milestones'!H70</f>
        <v>0</v>
      </c>
      <c r="K74" s="673"/>
      <c r="L74" s="673"/>
      <c r="M74" s="675"/>
      <c r="P74" s="672"/>
      <c r="Q74" s="389">
        <f t="shared" si="0"/>
        <v>0</v>
      </c>
      <c r="R74" s="320">
        <f t="shared" si="1"/>
        <v>0</v>
      </c>
      <c r="S74" s="673"/>
      <c r="T74" s="673"/>
      <c r="U74" s="675"/>
    </row>
    <row r="75" spans="8:21" ht="15" customHeight="1">
      <c r="H75" s="670" t="str">
        <f>Quarters!D25</f>
        <v>FY2031/32 Q2</v>
      </c>
      <c r="I75" s="389">
        <f>'Project Milestones'!C71</f>
        <v>0</v>
      </c>
      <c r="J75" s="320">
        <f>'Project Milestones'!H71</f>
        <v>0</v>
      </c>
      <c r="K75" s="673">
        <f>'Staff '!$AZ$16</f>
        <v>0</v>
      </c>
      <c r="L75" s="673">
        <f>Opex!$Z$23</f>
        <v>0</v>
      </c>
      <c r="M75" s="674">
        <f t="shared" ref="M75" si="60">SUM(K75:L77)</f>
        <v>0</v>
      </c>
      <c r="P75" s="670" t="str">
        <f t="shared" ref="P75" si="61">H75</f>
        <v>FY2031/32 Q2</v>
      </c>
      <c r="Q75" s="389">
        <f t="shared" si="0"/>
        <v>0</v>
      </c>
      <c r="R75" s="320">
        <f t="shared" si="1"/>
        <v>0</v>
      </c>
      <c r="S75" s="673">
        <f>'Staff '!$AZ$48</f>
        <v>0</v>
      </c>
      <c r="T75" s="673">
        <f>Opex!$Z$46</f>
        <v>0</v>
      </c>
      <c r="U75" s="674">
        <f t="shared" ref="U75" si="62">SUM(S75:T77)</f>
        <v>0</v>
      </c>
    </row>
    <row r="76" spans="8:21" ht="15" customHeight="1">
      <c r="H76" s="671"/>
      <c r="I76" s="389">
        <f>'Project Milestones'!C72</f>
        <v>0</v>
      </c>
      <c r="J76" s="320">
        <f>'Project Milestones'!H72</f>
        <v>0</v>
      </c>
      <c r="K76" s="673"/>
      <c r="L76" s="673"/>
      <c r="M76" s="675"/>
      <c r="P76" s="671"/>
      <c r="Q76" s="389">
        <f t="shared" si="0"/>
        <v>0</v>
      </c>
      <c r="R76" s="320">
        <f t="shared" si="1"/>
        <v>0</v>
      </c>
      <c r="S76" s="673"/>
      <c r="T76" s="673"/>
      <c r="U76" s="675"/>
    </row>
    <row r="77" spans="8:21" ht="15" customHeight="1" thickBot="1">
      <c r="H77" s="672"/>
      <c r="I77" s="389">
        <f>'Project Milestones'!C73</f>
        <v>0</v>
      </c>
      <c r="J77" s="320">
        <f>'Project Milestones'!H73</f>
        <v>0</v>
      </c>
      <c r="K77" s="673"/>
      <c r="L77" s="673"/>
      <c r="M77" s="675"/>
      <c r="P77" s="672"/>
      <c r="Q77" s="389">
        <f t="shared" ref="Q77:Q83" si="63">I77</f>
        <v>0</v>
      </c>
      <c r="R77" s="320">
        <f t="shared" ref="R77:R83" si="64">J77</f>
        <v>0</v>
      </c>
      <c r="S77" s="673"/>
      <c r="T77" s="673"/>
      <c r="U77" s="675"/>
    </row>
    <row r="78" spans="8:21" ht="15" customHeight="1">
      <c r="H78" s="670" t="str">
        <f>Quarters!D26</f>
        <v>FY2031/32 Q3</v>
      </c>
      <c r="I78" s="389">
        <f>'Project Milestones'!C74</f>
        <v>0</v>
      </c>
      <c r="J78" s="320">
        <f>'Project Milestones'!H74</f>
        <v>0</v>
      </c>
      <c r="K78" s="673">
        <f>'Staff '!$BA$16</f>
        <v>0</v>
      </c>
      <c r="L78" s="673">
        <f>Opex!$AA$23</f>
        <v>0</v>
      </c>
      <c r="M78" s="674">
        <f t="shared" ref="M78" si="65">SUM(K78:L80)</f>
        <v>0</v>
      </c>
      <c r="P78" s="670" t="str">
        <f t="shared" ref="P78" si="66">H78</f>
        <v>FY2031/32 Q3</v>
      </c>
      <c r="Q78" s="389">
        <f t="shared" si="63"/>
        <v>0</v>
      </c>
      <c r="R78" s="320">
        <f t="shared" si="64"/>
        <v>0</v>
      </c>
      <c r="S78" s="673">
        <f>'Staff '!$BA$48</f>
        <v>0</v>
      </c>
      <c r="T78" s="673">
        <f>Opex!$AA$46</f>
        <v>0</v>
      </c>
      <c r="U78" s="674">
        <f t="shared" ref="U78" si="67">SUM(S78:T80)</f>
        <v>0</v>
      </c>
    </row>
    <row r="79" spans="8:21" ht="15" customHeight="1">
      <c r="H79" s="671"/>
      <c r="I79" s="389">
        <f>'Project Milestones'!C75</f>
        <v>0</v>
      </c>
      <c r="J79" s="320">
        <f>'Project Milestones'!H75</f>
        <v>0</v>
      </c>
      <c r="K79" s="673"/>
      <c r="L79" s="673"/>
      <c r="M79" s="675"/>
      <c r="P79" s="671"/>
      <c r="Q79" s="389">
        <f t="shared" si="63"/>
        <v>0</v>
      </c>
      <c r="R79" s="320">
        <f t="shared" si="64"/>
        <v>0</v>
      </c>
      <c r="S79" s="673"/>
      <c r="T79" s="673"/>
      <c r="U79" s="675"/>
    </row>
    <row r="80" spans="8:21" ht="15" customHeight="1" thickBot="1">
      <c r="H80" s="672"/>
      <c r="I80" s="389">
        <f>'Project Milestones'!C76</f>
        <v>0</v>
      </c>
      <c r="J80" s="320">
        <f>'Project Milestones'!H76</f>
        <v>0</v>
      </c>
      <c r="K80" s="673"/>
      <c r="L80" s="673"/>
      <c r="M80" s="675"/>
      <c r="P80" s="672"/>
      <c r="Q80" s="389">
        <f t="shared" si="63"/>
        <v>0</v>
      </c>
      <c r="R80" s="320">
        <f t="shared" si="64"/>
        <v>0</v>
      </c>
      <c r="S80" s="673"/>
      <c r="T80" s="673"/>
      <c r="U80" s="675"/>
    </row>
    <row r="81" spans="8:21" ht="15" customHeight="1">
      <c r="H81" s="670" t="str">
        <f>Quarters!D27</f>
        <v>FY2031/32 Q4</v>
      </c>
      <c r="I81" s="389">
        <f>'Project Milestones'!C77</f>
        <v>0</v>
      </c>
      <c r="J81" s="320">
        <f>'Project Milestones'!H77</f>
        <v>0</v>
      </c>
      <c r="K81" s="673">
        <f>'Staff '!$BB$16</f>
        <v>0</v>
      </c>
      <c r="L81" s="673">
        <f>Opex!$AB$23</f>
        <v>0</v>
      </c>
      <c r="M81" s="674">
        <f t="shared" ref="M81" si="68">SUM(K81:L83)</f>
        <v>0</v>
      </c>
      <c r="P81" s="670" t="str">
        <f t="shared" ref="P81" si="69">H81</f>
        <v>FY2031/32 Q4</v>
      </c>
      <c r="Q81" s="389">
        <f t="shared" si="63"/>
        <v>0</v>
      </c>
      <c r="R81" s="320">
        <f t="shared" si="64"/>
        <v>0</v>
      </c>
      <c r="S81" s="673">
        <f>'Staff '!$BB$48</f>
        <v>0</v>
      </c>
      <c r="T81" s="673">
        <f>Opex!$AB$46</f>
        <v>0</v>
      </c>
      <c r="U81" s="674">
        <f t="shared" ref="U81" si="70">SUM(S81:T83)</f>
        <v>0</v>
      </c>
    </row>
    <row r="82" spans="8:21" ht="15" customHeight="1">
      <c r="H82" s="671"/>
      <c r="I82" s="389">
        <f>'Project Milestones'!C78</f>
        <v>0</v>
      </c>
      <c r="J82" s="320">
        <f>'Project Milestones'!H78</f>
        <v>0</v>
      </c>
      <c r="K82" s="673"/>
      <c r="L82" s="673"/>
      <c r="M82" s="675"/>
      <c r="P82" s="671"/>
      <c r="Q82" s="389">
        <f t="shared" si="63"/>
        <v>0</v>
      </c>
      <c r="R82" s="320">
        <f t="shared" si="64"/>
        <v>0</v>
      </c>
      <c r="S82" s="673"/>
      <c r="T82" s="673"/>
      <c r="U82" s="675"/>
    </row>
    <row r="83" spans="8:21" ht="15" customHeight="1" thickBot="1">
      <c r="H83" s="676"/>
      <c r="I83" s="393">
        <f>'Project Milestones'!C79</f>
        <v>0</v>
      </c>
      <c r="J83" s="394">
        <f>'Project Milestones'!H79</f>
        <v>0</v>
      </c>
      <c r="K83" s="677"/>
      <c r="L83" s="677"/>
      <c r="M83" s="678"/>
      <c r="P83" s="676"/>
      <c r="Q83" s="393">
        <f t="shared" si="63"/>
        <v>0</v>
      </c>
      <c r="R83" s="394">
        <f t="shared" si="64"/>
        <v>0</v>
      </c>
      <c r="S83" s="677"/>
      <c r="T83" s="677"/>
      <c r="U83" s="678"/>
    </row>
    <row r="84" spans="8:21" ht="16" thickBot="1">
      <c r="H84" s="703" t="s">
        <v>64</v>
      </c>
      <c r="I84" s="704"/>
      <c r="J84" s="705"/>
      <c r="K84" s="327">
        <f>SUM(K12:K53)</f>
        <v>0</v>
      </c>
      <c r="L84" s="327">
        <f>SUM(L12:L53)</f>
        <v>0</v>
      </c>
      <c r="M84" s="395">
        <f>SUM(K84:L84)</f>
        <v>0</v>
      </c>
      <c r="P84" s="703" t="s">
        <v>64</v>
      </c>
      <c r="Q84" s="704"/>
      <c r="R84" s="705"/>
      <c r="S84" s="327">
        <f>SUM(S12:S53)</f>
        <v>0</v>
      </c>
      <c r="T84" s="327">
        <f>SUM(T12:T53)</f>
        <v>0</v>
      </c>
      <c r="U84" s="395">
        <f>SUM(S84:T84)</f>
        <v>0</v>
      </c>
    </row>
  </sheetData>
  <sheetProtection algorithmName="SHA-512" hashValue="rZm5HcCfjZmOzySSsDNe4WPMZGHXePB+5T7RLKpFB/xutOmNc5hhg9X9iPkTeAYL4gkLbdDMW8sRhGvmknUY5Q==" saltValue="es73e8qYyxCf8tg2q2Glaw==" spinCount="100000" sheet="1" objects="1" scenarios="1"/>
  <mergeCells count="216">
    <mergeCell ref="P2:U2"/>
    <mergeCell ref="Q3:U3"/>
    <mergeCell ref="P84:R84"/>
    <mergeCell ref="I3:M3"/>
    <mergeCell ref="P57:P59"/>
    <mergeCell ref="S57:S59"/>
    <mergeCell ref="T57:T59"/>
    <mergeCell ref="U57:U59"/>
    <mergeCell ref="P60:P62"/>
    <mergeCell ref="S60:S62"/>
    <mergeCell ref="T60:T62"/>
    <mergeCell ref="U60:U62"/>
    <mergeCell ref="P51:P53"/>
    <mergeCell ref="S51:S53"/>
    <mergeCell ref="T51:T53"/>
    <mergeCell ref="U51:U53"/>
    <mergeCell ref="P54:P56"/>
    <mergeCell ref="S54:S56"/>
    <mergeCell ref="T54:T56"/>
    <mergeCell ref="U54:U56"/>
    <mergeCell ref="P45:P47"/>
    <mergeCell ref="S45:S47"/>
    <mergeCell ref="T45:T47"/>
    <mergeCell ref="U45:U47"/>
    <mergeCell ref="P48:P50"/>
    <mergeCell ref="S48:S50"/>
    <mergeCell ref="T48:T50"/>
    <mergeCell ref="U48:U50"/>
    <mergeCell ref="P39:P41"/>
    <mergeCell ref="S39:S41"/>
    <mergeCell ref="T39:T41"/>
    <mergeCell ref="U39:U41"/>
    <mergeCell ref="P42:P44"/>
    <mergeCell ref="S42:S44"/>
    <mergeCell ref="T42:T44"/>
    <mergeCell ref="U42:U44"/>
    <mergeCell ref="P33:P35"/>
    <mergeCell ref="S33:S35"/>
    <mergeCell ref="T33:T35"/>
    <mergeCell ref="U33:U35"/>
    <mergeCell ref="P36:P38"/>
    <mergeCell ref="S36:S38"/>
    <mergeCell ref="T36:T38"/>
    <mergeCell ref="U36:U38"/>
    <mergeCell ref="P27:P29"/>
    <mergeCell ref="S27:S29"/>
    <mergeCell ref="T27:T29"/>
    <mergeCell ref="U27:U29"/>
    <mergeCell ref="P30:P32"/>
    <mergeCell ref="S30:S32"/>
    <mergeCell ref="T30:T32"/>
    <mergeCell ref="U30:U32"/>
    <mergeCell ref="P24:P26"/>
    <mergeCell ref="S24:S26"/>
    <mergeCell ref="T24:T26"/>
    <mergeCell ref="U24:U26"/>
    <mergeCell ref="P15:P17"/>
    <mergeCell ref="S15:S17"/>
    <mergeCell ref="T15:T17"/>
    <mergeCell ref="U15:U17"/>
    <mergeCell ref="P18:P20"/>
    <mergeCell ref="S18:S20"/>
    <mergeCell ref="T18:T20"/>
    <mergeCell ref="U18:U20"/>
    <mergeCell ref="S10:U10"/>
    <mergeCell ref="P12:P14"/>
    <mergeCell ref="S12:S14"/>
    <mergeCell ref="T12:T14"/>
    <mergeCell ref="U12:U14"/>
    <mergeCell ref="P21:P23"/>
    <mergeCell ref="S21:S23"/>
    <mergeCell ref="T21:T23"/>
    <mergeCell ref="U21:U23"/>
    <mergeCell ref="P5:U5"/>
    <mergeCell ref="Q6:U6"/>
    <mergeCell ref="Q7:U7"/>
    <mergeCell ref="P8:U8"/>
    <mergeCell ref="H84:J84"/>
    <mergeCell ref="H2:M2"/>
    <mergeCell ref="H60:H62"/>
    <mergeCell ref="K60:K62"/>
    <mergeCell ref="L60:L62"/>
    <mergeCell ref="M60:M62"/>
    <mergeCell ref="H54:H56"/>
    <mergeCell ref="K54:K56"/>
    <mergeCell ref="L54:L56"/>
    <mergeCell ref="M54:M56"/>
    <mergeCell ref="H57:H59"/>
    <mergeCell ref="K57:K59"/>
    <mergeCell ref="L57:L59"/>
    <mergeCell ref="M57:M59"/>
    <mergeCell ref="H48:H50"/>
    <mergeCell ref="K48:K50"/>
    <mergeCell ref="P9:P11"/>
    <mergeCell ref="Q9:Q11"/>
    <mergeCell ref="R9:R11"/>
    <mergeCell ref="S9:U9"/>
    <mergeCell ref="L48:L50"/>
    <mergeCell ref="M48:M50"/>
    <mergeCell ref="H51:H53"/>
    <mergeCell ref="K51:K53"/>
    <mergeCell ref="L51:L53"/>
    <mergeCell ref="M51:M53"/>
    <mergeCell ref="H42:H44"/>
    <mergeCell ref="K42:K44"/>
    <mergeCell ref="L42:L44"/>
    <mergeCell ref="M42:M44"/>
    <mergeCell ref="H45:H47"/>
    <mergeCell ref="K45:K47"/>
    <mergeCell ref="L45:L47"/>
    <mergeCell ref="M45:M47"/>
    <mergeCell ref="H36:H38"/>
    <mergeCell ref="K36:K38"/>
    <mergeCell ref="L36:L38"/>
    <mergeCell ref="M36:M38"/>
    <mergeCell ref="H39:H41"/>
    <mergeCell ref="K39:K41"/>
    <mergeCell ref="L39:L41"/>
    <mergeCell ref="M39:M41"/>
    <mergeCell ref="H30:H32"/>
    <mergeCell ref="K30:K32"/>
    <mergeCell ref="L30:L32"/>
    <mergeCell ref="M30:M32"/>
    <mergeCell ref="H33:H35"/>
    <mergeCell ref="K33:K35"/>
    <mergeCell ref="L33:L35"/>
    <mergeCell ref="M33:M35"/>
    <mergeCell ref="H24:H26"/>
    <mergeCell ref="K24:K26"/>
    <mergeCell ref="L24:L26"/>
    <mergeCell ref="M24:M26"/>
    <mergeCell ref="H27:H29"/>
    <mergeCell ref="K27:K29"/>
    <mergeCell ref="L27:L29"/>
    <mergeCell ref="M27:M29"/>
    <mergeCell ref="H18:H20"/>
    <mergeCell ref="K18:K20"/>
    <mergeCell ref="L18:L20"/>
    <mergeCell ref="M18:M20"/>
    <mergeCell ref="H21:H23"/>
    <mergeCell ref="K21:K23"/>
    <mergeCell ref="L21:L23"/>
    <mergeCell ref="M21:M23"/>
    <mergeCell ref="H12:H14"/>
    <mergeCell ref="K12:K14"/>
    <mergeCell ref="L12:L14"/>
    <mergeCell ref="M12:M14"/>
    <mergeCell ref="H15:H17"/>
    <mergeCell ref="K15:K17"/>
    <mergeCell ref="L15:L17"/>
    <mergeCell ref="M15:M17"/>
    <mergeCell ref="H5:M5"/>
    <mergeCell ref="I6:M6"/>
    <mergeCell ref="I7:M7"/>
    <mergeCell ref="H8:M8"/>
    <mergeCell ref="H9:H11"/>
    <mergeCell ref="I9:I11"/>
    <mergeCell ref="J9:J11"/>
    <mergeCell ref="K9:M9"/>
    <mergeCell ref="K10:M10"/>
    <mergeCell ref="H63:H65"/>
    <mergeCell ref="K63:K65"/>
    <mergeCell ref="L63:L65"/>
    <mergeCell ref="M63:M65"/>
    <mergeCell ref="H66:H68"/>
    <mergeCell ref="K66:K68"/>
    <mergeCell ref="L66:L68"/>
    <mergeCell ref="M66:M68"/>
    <mergeCell ref="H69:H71"/>
    <mergeCell ref="K69:K71"/>
    <mergeCell ref="L69:L71"/>
    <mergeCell ref="M69:M71"/>
    <mergeCell ref="P72:P74"/>
    <mergeCell ref="S72:S74"/>
    <mergeCell ref="T72:T74"/>
    <mergeCell ref="U72:U74"/>
    <mergeCell ref="P75:P77"/>
    <mergeCell ref="S75:S77"/>
    <mergeCell ref="T75:T77"/>
    <mergeCell ref="U75:U77"/>
    <mergeCell ref="H72:H74"/>
    <mergeCell ref="K72:K74"/>
    <mergeCell ref="L72:L74"/>
    <mergeCell ref="M72:M74"/>
    <mergeCell ref="H75:H77"/>
    <mergeCell ref="K75:K77"/>
    <mergeCell ref="L75:L77"/>
    <mergeCell ref="M75:M77"/>
    <mergeCell ref="P63:P65"/>
    <mergeCell ref="S63:S65"/>
    <mergeCell ref="T63:T65"/>
    <mergeCell ref="U63:U65"/>
    <mergeCell ref="P66:P68"/>
    <mergeCell ref="S66:S68"/>
    <mergeCell ref="T66:T68"/>
    <mergeCell ref="U66:U68"/>
    <mergeCell ref="P69:P71"/>
    <mergeCell ref="S69:S71"/>
    <mergeCell ref="T69:T71"/>
    <mergeCell ref="U69:U71"/>
    <mergeCell ref="P78:P80"/>
    <mergeCell ref="S78:S80"/>
    <mergeCell ref="T78:T80"/>
    <mergeCell ref="U78:U80"/>
    <mergeCell ref="P81:P83"/>
    <mergeCell ref="S81:S83"/>
    <mergeCell ref="T81:T83"/>
    <mergeCell ref="U81:U83"/>
    <mergeCell ref="H81:H83"/>
    <mergeCell ref="K81:K83"/>
    <mergeCell ref="L81:L83"/>
    <mergeCell ref="M81:M83"/>
    <mergeCell ref="H78:H80"/>
    <mergeCell ref="K78:K80"/>
    <mergeCell ref="L78:L80"/>
    <mergeCell ref="M78:M8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5AE4-FDBD-482A-B8EF-23602BC3C74A}">
  <dimension ref="A3:V68"/>
  <sheetViews>
    <sheetView zoomScale="90" zoomScaleNormal="90" workbookViewId="0">
      <selection activeCell="W57" sqref="W57"/>
    </sheetView>
  </sheetViews>
  <sheetFormatPr defaultColWidth="8.81640625" defaultRowHeight="14.5"/>
  <cols>
    <col min="5" max="5" width="12.453125" customWidth="1"/>
    <col min="6" max="6" width="10.81640625" customWidth="1"/>
    <col min="7" max="7" width="27.1796875" customWidth="1"/>
    <col min="8" max="8" width="9.453125" style="324" customWidth="1"/>
    <col min="12" max="12" width="11.1796875" customWidth="1"/>
    <col min="13" max="13" width="11.453125" customWidth="1"/>
    <col min="14" max="14" width="25.1796875" customWidth="1"/>
    <col min="15" max="15" width="10.1796875" style="343" customWidth="1"/>
    <col min="17" max="17" width="8.81640625" customWidth="1"/>
    <col min="19" max="19" width="12.453125" customWidth="1"/>
    <col min="20" max="20" width="10.81640625" customWidth="1"/>
    <col min="21" max="21" width="27.1796875" customWidth="1"/>
    <col min="22" max="22" width="9.453125" style="324" customWidth="1"/>
  </cols>
  <sheetData>
    <row r="3" spans="1:22" ht="15" thickBot="1"/>
    <row r="4" spans="1:22" ht="15" customHeight="1" thickBot="1">
      <c r="D4" s="659" t="s">
        <v>198</v>
      </c>
      <c r="E4" s="660"/>
      <c r="F4" s="660"/>
      <c r="G4" s="660"/>
      <c r="H4" s="661"/>
      <c r="K4" s="659" t="s">
        <v>198</v>
      </c>
      <c r="L4" s="660"/>
      <c r="M4" s="660"/>
      <c r="N4" s="660"/>
      <c r="O4" s="661"/>
      <c r="R4" s="659" t="s">
        <v>198</v>
      </c>
      <c r="S4" s="660"/>
      <c r="T4" s="660"/>
      <c r="U4" s="660"/>
      <c r="V4" s="661"/>
    </row>
    <row r="5" spans="1:22" ht="43" customHeight="1" thickBot="1">
      <c r="D5" s="662" t="s">
        <v>208</v>
      </c>
      <c r="E5" s="663"/>
      <c r="F5" s="663"/>
      <c r="G5" s="663"/>
      <c r="H5" s="664"/>
      <c r="K5" s="662" t="s">
        <v>208</v>
      </c>
      <c r="L5" s="663"/>
      <c r="M5" s="663"/>
      <c r="N5" s="663"/>
      <c r="O5" s="664"/>
      <c r="R5" s="662" t="s">
        <v>208</v>
      </c>
      <c r="S5" s="663"/>
      <c r="T5" s="663"/>
      <c r="U5" s="663"/>
      <c r="V5" s="664"/>
    </row>
    <row r="6" spans="1:22" ht="15" thickBot="1">
      <c r="D6" s="720" t="s">
        <v>213</v>
      </c>
      <c r="E6" s="666"/>
      <c r="F6" s="665">
        <f>'Information and Instructions'!C17</f>
        <v>0</v>
      </c>
      <c r="G6" s="665"/>
      <c r="H6" s="666"/>
      <c r="K6" s="720" t="s">
        <v>214</v>
      </c>
      <c r="L6" s="666"/>
      <c r="M6" s="709">
        <f>'Information and Instructions'!C18</f>
        <v>0</v>
      </c>
      <c r="N6" s="709"/>
      <c r="O6" s="710"/>
      <c r="R6" s="720" t="s">
        <v>213</v>
      </c>
      <c r="S6" s="666"/>
      <c r="T6" s="665">
        <f>'Information and Instructions'!S17</f>
        <v>0</v>
      </c>
      <c r="U6" s="665"/>
      <c r="V6" s="666"/>
    </row>
    <row r="7" spans="1:22" ht="49.5" customHeight="1" thickBot="1">
      <c r="A7" s="668" t="s">
        <v>315</v>
      </c>
      <c r="B7" s="668"/>
      <c r="D7" s="667" t="s">
        <v>212</v>
      </c>
      <c r="E7" s="600"/>
      <c r="F7" s="600"/>
      <c r="G7" s="600"/>
      <c r="H7" s="535"/>
      <c r="J7" s="722"/>
      <c r="K7" s="667" t="s">
        <v>212</v>
      </c>
      <c r="L7" s="600"/>
      <c r="M7" s="600"/>
      <c r="N7" s="600"/>
      <c r="O7" s="535"/>
      <c r="R7" s="667" t="s">
        <v>212</v>
      </c>
      <c r="S7" s="600"/>
      <c r="T7" s="600"/>
      <c r="U7" s="600"/>
      <c r="V7" s="535"/>
    </row>
    <row r="8" spans="1:22" ht="26.5" thickBot="1">
      <c r="A8" s="668"/>
      <c r="B8" s="668"/>
      <c r="D8" s="718" t="s">
        <v>193</v>
      </c>
      <c r="E8" s="719"/>
      <c r="F8" s="321" t="s">
        <v>199</v>
      </c>
      <c r="G8" s="321" t="s">
        <v>200</v>
      </c>
      <c r="H8" s="321" t="s">
        <v>202</v>
      </c>
      <c r="J8" s="722"/>
      <c r="K8" s="718" t="s">
        <v>193</v>
      </c>
      <c r="L8" s="719"/>
      <c r="M8" s="321" t="s">
        <v>199</v>
      </c>
      <c r="N8" s="321" t="s">
        <v>200</v>
      </c>
      <c r="O8" s="321" t="s">
        <v>202</v>
      </c>
      <c r="R8" s="718" t="s">
        <v>193</v>
      </c>
      <c r="S8" s="719"/>
      <c r="T8" s="321" t="s">
        <v>199</v>
      </c>
      <c r="U8" s="321" t="s">
        <v>200</v>
      </c>
      <c r="V8" s="321" t="s">
        <v>202</v>
      </c>
    </row>
    <row r="9" spans="1:22" ht="14.5" customHeight="1">
      <c r="D9" s="712" t="s">
        <v>203</v>
      </c>
      <c r="E9" s="713"/>
      <c r="F9" s="713"/>
      <c r="G9" s="713"/>
      <c r="H9" s="714"/>
      <c r="K9" s="712" t="s">
        <v>203</v>
      </c>
      <c r="L9" s="713"/>
      <c r="M9" s="713"/>
      <c r="N9" s="713"/>
      <c r="O9" s="714"/>
      <c r="R9" s="712" t="s">
        <v>203</v>
      </c>
      <c r="S9" s="713"/>
      <c r="T9" s="713"/>
      <c r="U9" s="713"/>
      <c r="V9" s="714"/>
    </row>
    <row r="10" spans="1:22" ht="22.5" customHeight="1" thickBot="1">
      <c r="D10" s="715"/>
      <c r="E10" s="716"/>
      <c r="F10" s="716"/>
      <c r="G10" s="716"/>
      <c r="H10" s="717"/>
      <c r="K10" s="715"/>
      <c r="L10" s="716"/>
      <c r="M10" s="716"/>
      <c r="N10" s="716"/>
      <c r="O10" s="717"/>
      <c r="R10" s="715"/>
      <c r="S10" s="716"/>
      <c r="T10" s="716"/>
      <c r="U10" s="716"/>
      <c r="V10" s="717"/>
    </row>
    <row r="11" spans="1:22" ht="28" customHeight="1" thickBot="1">
      <c r="D11" s="648" t="s">
        <v>103</v>
      </c>
      <c r="E11" s="646" t="s">
        <v>201</v>
      </c>
      <c r="F11" s="322" t="s">
        <v>217</v>
      </c>
      <c r="G11" s="347" t="s">
        <v>264</v>
      </c>
      <c r="H11" s="340">
        <f>'Cash cont'!E$8/3</f>
        <v>0</v>
      </c>
      <c r="K11" s="648" t="s">
        <v>103</v>
      </c>
      <c r="L11" s="646" t="s">
        <v>201</v>
      </c>
      <c r="M11" s="322" t="s">
        <v>217</v>
      </c>
      <c r="N11" s="347" t="s">
        <v>264</v>
      </c>
      <c r="O11" s="332">
        <f>'Cash cont'!E$9/3</f>
        <v>0</v>
      </c>
      <c r="R11" s="648" t="s">
        <v>103</v>
      </c>
      <c r="S11" s="646" t="s">
        <v>201</v>
      </c>
      <c r="T11" s="322" t="s">
        <v>217</v>
      </c>
      <c r="U11" s="347" t="s">
        <v>264</v>
      </c>
      <c r="V11" s="332">
        <f>'Cash cont'!E$10/3</f>
        <v>0</v>
      </c>
    </row>
    <row r="12" spans="1:22" ht="28" customHeight="1" thickBot="1">
      <c r="D12" s="711"/>
      <c r="E12" s="650"/>
      <c r="F12" s="335" t="s">
        <v>215</v>
      </c>
      <c r="G12" s="348" t="s">
        <v>259</v>
      </c>
      <c r="H12" s="340">
        <f>'Cash cont'!E$8/3</f>
        <v>0</v>
      </c>
      <c r="K12" s="711"/>
      <c r="L12" s="650"/>
      <c r="M12" s="335" t="s">
        <v>215</v>
      </c>
      <c r="N12" s="348" t="s">
        <v>259</v>
      </c>
      <c r="O12" s="332">
        <f>'Cash cont'!E$9/3</f>
        <v>0</v>
      </c>
      <c r="R12" s="711"/>
      <c r="S12" s="650"/>
      <c r="T12" s="335" t="s">
        <v>215</v>
      </c>
      <c r="U12" s="348" t="s">
        <v>259</v>
      </c>
      <c r="V12" s="332">
        <f>'Cash cont'!E$10/3</f>
        <v>0</v>
      </c>
    </row>
    <row r="13" spans="1:22" ht="28" customHeight="1" thickBot="1">
      <c r="D13" s="649"/>
      <c r="E13" s="647"/>
      <c r="F13" s="323" t="s">
        <v>216</v>
      </c>
      <c r="G13" s="348" t="s">
        <v>260</v>
      </c>
      <c r="H13" s="337">
        <f>'Cash cont'!E$8/3</f>
        <v>0</v>
      </c>
      <c r="K13" s="649"/>
      <c r="L13" s="647"/>
      <c r="M13" s="323" t="s">
        <v>216</v>
      </c>
      <c r="N13" s="348" t="s">
        <v>260</v>
      </c>
      <c r="O13" s="332">
        <f>'Cash cont'!E$9/3</f>
        <v>0</v>
      </c>
      <c r="R13" s="649"/>
      <c r="S13" s="647"/>
      <c r="T13" s="323" t="s">
        <v>216</v>
      </c>
      <c r="U13" s="348" t="s">
        <v>260</v>
      </c>
      <c r="V13" s="332">
        <f>'Cash cont'!E$10/3</f>
        <v>0</v>
      </c>
    </row>
    <row r="14" spans="1:22" ht="28" customHeight="1" thickBot="1">
      <c r="D14" s="648" t="s">
        <v>104</v>
      </c>
      <c r="E14" s="646" t="s">
        <v>201</v>
      </c>
      <c r="F14" s="333" t="s">
        <v>218</v>
      </c>
      <c r="G14" s="348" t="s">
        <v>261</v>
      </c>
      <c r="H14" s="341">
        <f>'Cash cont'!H$8/3</f>
        <v>0</v>
      </c>
      <c r="K14" s="648" t="s">
        <v>104</v>
      </c>
      <c r="L14" s="646" t="s">
        <v>201</v>
      </c>
      <c r="M14" s="333" t="s">
        <v>218</v>
      </c>
      <c r="N14" s="348" t="s">
        <v>261</v>
      </c>
      <c r="O14" s="332">
        <f>'Cash cont'!H$9/3</f>
        <v>0</v>
      </c>
      <c r="R14" s="648" t="s">
        <v>104</v>
      </c>
      <c r="S14" s="646" t="s">
        <v>201</v>
      </c>
      <c r="T14" s="333" t="s">
        <v>218</v>
      </c>
      <c r="U14" s="348" t="s">
        <v>261</v>
      </c>
      <c r="V14" s="332">
        <f>'Cash cont'!F$10/3</f>
        <v>0</v>
      </c>
    </row>
    <row r="15" spans="1:22" ht="28" customHeight="1" thickBot="1">
      <c r="D15" s="711"/>
      <c r="E15" s="650"/>
      <c r="F15" s="336" t="s">
        <v>219</v>
      </c>
      <c r="G15" s="348" t="s">
        <v>262</v>
      </c>
      <c r="H15" s="341">
        <f>'Cash cont'!H$8/3</f>
        <v>0</v>
      </c>
      <c r="K15" s="711"/>
      <c r="L15" s="650"/>
      <c r="M15" s="336" t="s">
        <v>219</v>
      </c>
      <c r="N15" s="348" t="s">
        <v>262</v>
      </c>
      <c r="O15" s="332">
        <f>'Cash cont'!H$9/3</f>
        <v>0</v>
      </c>
      <c r="R15" s="711"/>
      <c r="S15" s="650"/>
      <c r="T15" s="336" t="s">
        <v>219</v>
      </c>
      <c r="U15" s="348" t="s">
        <v>262</v>
      </c>
      <c r="V15" s="332">
        <f>'Cash cont'!F$10/3</f>
        <v>0</v>
      </c>
    </row>
    <row r="16" spans="1:22" ht="28" customHeight="1" thickBot="1">
      <c r="D16" s="649"/>
      <c r="E16" s="650"/>
      <c r="F16" s="334" t="s">
        <v>220</v>
      </c>
      <c r="G16" s="348" t="s">
        <v>263</v>
      </c>
      <c r="H16" s="331">
        <f>'Cash cont'!H$8/3</f>
        <v>0</v>
      </c>
      <c r="K16" s="649"/>
      <c r="L16" s="650"/>
      <c r="M16" s="334" t="s">
        <v>220</v>
      </c>
      <c r="N16" s="348" t="s">
        <v>263</v>
      </c>
      <c r="O16" s="332">
        <f>'Cash cont'!H$9/3</f>
        <v>0</v>
      </c>
      <c r="R16" s="649"/>
      <c r="S16" s="650"/>
      <c r="T16" s="334" t="s">
        <v>220</v>
      </c>
      <c r="U16" s="348" t="s">
        <v>263</v>
      </c>
      <c r="V16" s="332">
        <f>'Cash cont'!F$10/3</f>
        <v>0</v>
      </c>
    </row>
    <row r="17" spans="4:22" ht="15" customHeight="1" thickBot="1">
      <c r="D17" s="713" t="s">
        <v>205</v>
      </c>
      <c r="E17" s="713"/>
      <c r="F17" s="713"/>
      <c r="G17" s="713"/>
      <c r="H17" s="714"/>
      <c r="K17" s="344"/>
      <c r="L17" s="659" t="s">
        <v>205</v>
      </c>
      <c r="M17" s="660"/>
      <c r="N17" s="716"/>
      <c r="O17" s="661"/>
      <c r="R17" s="713" t="s">
        <v>205</v>
      </c>
      <c r="S17" s="713"/>
      <c r="T17" s="713"/>
      <c r="U17" s="713"/>
      <c r="V17" s="714"/>
    </row>
    <row r="18" spans="4:22" ht="28" customHeight="1" thickBot="1">
      <c r="D18" s="648" t="s">
        <v>101</v>
      </c>
      <c r="E18" s="646" t="s">
        <v>201</v>
      </c>
      <c r="F18" s="338" t="s">
        <v>221</v>
      </c>
      <c r="G18" s="348" t="s">
        <v>265</v>
      </c>
      <c r="H18" s="332">
        <f>'Cash cont'!I$8/3</f>
        <v>0</v>
      </c>
      <c r="K18" s="648" t="s">
        <v>101</v>
      </c>
      <c r="L18" s="646" t="s">
        <v>201</v>
      </c>
      <c r="M18" s="338" t="s">
        <v>221</v>
      </c>
      <c r="N18" s="348" t="s">
        <v>265</v>
      </c>
      <c r="O18" s="332">
        <f>'Cash cont'!I$9/3</f>
        <v>0</v>
      </c>
      <c r="R18" s="648" t="s">
        <v>101</v>
      </c>
      <c r="S18" s="646" t="s">
        <v>201</v>
      </c>
      <c r="T18" s="338" t="s">
        <v>221</v>
      </c>
      <c r="U18" s="348" t="s">
        <v>265</v>
      </c>
      <c r="V18" s="332">
        <f>'Cash cont'!G$10/3/3</f>
        <v>0</v>
      </c>
    </row>
    <row r="19" spans="4:22" ht="28" customHeight="1" thickBot="1">
      <c r="D19" s="711"/>
      <c r="E19" s="650"/>
      <c r="F19" s="342" t="s">
        <v>222</v>
      </c>
      <c r="G19" s="348" t="s">
        <v>266</v>
      </c>
      <c r="H19" s="332">
        <f>'Cash cont'!I$8/3</f>
        <v>0</v>
      </c>
      <c r="K19" s="711"/>
      <c r="L19" s="650"/>
      <c r="M19" s="342" t="s">
        <v>222</v>
      </c>
      <c r="N19" s="348" t="s">
        <v>266</v>
      </c>
      <c r="O19" s="332">
        <f>'Cash cont'!I$9/3</f>
        <v>0</v>
      </c>
      <c r="R19" s="711"/>
      <c r="S19" s="650"/>
      <c r="T19" s="342" t="s">
        <v>222</v>
      </c>
      <c r="U19" s="348" t="s">
        <v>266</v>
      </c>
      <c r="V19" s="332">
        <f>'Cash cont'!G$10/3/3</f>
        <v>0</v>
      </c>
    </row>
    <row r="20" spans="4:22" ht="28" customHeight="1" thickBot="1">
      <c r="D20" s="649"/>
      <c r="E20" s="650"/>
      <c r="F20" s="339" t="s">
        <v>223</v>
      </c>
      <c r="G20" s="348" t="s">
        <v>267</v>
      </c>
      <c r="H20" s="332">
        <f>'Cash cont'!I$8/3</f>
        <v>0</v>
      </c>
      <c r="K20" s="649"/>
      <c r="L20" s="650"/>
      <c r="M20" s="339" t="s">
        <v>223</v>
      </c>
      <c r="N20" s="348" t="s">
        <v>267</v>
      </c>
      <c r="O20" s="332">
        <f>'Cash cont'!I$9/3</f>
        <v>0</v>
      </c>
      <c r="R20" s="649"/>
      <c r="S20" s="650"/>
      <c r="T20" s="339" t="s">
        <v>223</v>
      </c>
      <c r="U20" s="348" t="s">
        <v>267</v>
      </c>
      <c r="V20" s="332">
        <f>'Cash cont'!G$10/3/3</f>
        <v>0</v>
      </c>
    </row>
    <row r="21" spans="4:22" ht="28" customHeight="1" thickBot="1">
      <c r="D21" s="648" t="s">
        <v>102</v>
      </c>
      <c r="E21" s="657" t="s">
        <v>201</v>
      </c>
      <c r="F21" s="338" t="s">
        <v>224</v>
      </c>
      <c r="G21" s="348" t="s">
        <v>268</v>
      </c>
      <c r="H21" s="332">
        <f>'Cash cont'!J$8/3</f>
        <v>0</v>
      </c>
      <c r="K21" s="648" t="s">
        <v>102</v>
      </c>
      <c r="L21" s="657" t="s">
        <v>201</v>
      </c>
      <c r="M21" s="338" t="s">
        <v>224</v>
      </c>
      <c r="N21" s="348" t="s">
        <v>268</v>
      </c>
      <c r="O21" s="332">
        <f>'Cash cont'!J$9/3</f>
        <v>0</v>
      </c>
      <c r="R21" s="648" t="s">
        <v>102</v>
      </c>
      <c r="S21" s="657" t="s">
        <v>201</v>
      </c>
      <c r="T21" s="338" t="s">
        <v>224</v>
      </c>
      <c r="U21" s="348" t="s">
        <v>268</v>
      </c>
      <c r="V21" s="332">
        <f>'Cash cont'!H$10/3</f>
        <v>0</v>
      </c>
    </row>
    <row r="22" spans="4:22" ht="28" customHeight="1" thickBot="1">
      <c r="D22" s="711"/>
      <c r="E22" s="721"/>
      <c r="F22" s="342" t="s">
        <v>225</v>
      </c>
      <c r="G22" s="348" t="s">
        <v>269</v>
      </c>
      <c r="H22" s="332">
        <f>'Cash cont'!J$8/3</f>
        <v>0</v>
      </c>
      <c r="K22" s="711"/>
      <c r="L22" s="721"/>
      <c r="M22" s="342" t="s">
        <v>225</v>
      </c>
      <c r="N22" s="348" t="s">
        <v>269</v>
      </c>
      <c r="O22" s="332">
        <f>'Cash cont'!J$9/3</f>
        <v>0</v>
      </c>
      <c r="R22" s="711"/>
      <c r="S22" s="721"/>
      <c r="T22" s="342" t="s">
        <v>225</v>
      </c>
      <c r="U22" s="348" t="s">
        <v>269</v>
      </c>
      <c r="V22" s="332">
        <f>'Cash cont'!H$10/3</f>
        <v>0</v>
      </c>
    </row>
    <row r="23" spans="4:22" ht="28" customHeight="1" thickBot="1">
      <c r="D23" s="649"/>
      <c r="E23" s="658"/>
      <c r="F23" s="339" t="s">
        <v>226</v>
      </c>
      <c r="G23" s="348" t="s">
        <v>270</v>
      </c>
      <c r="H23" s="332">
        <f>'Cash cont'!J$8/3</f>
        <v>0</v>
      </c>
      <c r="K23" s="649"/>
      <c r="L23" s="658"/>
      <c r="M23" s="339" t="s">
        <v>226</v>
      </c>
      <c r="N23" s="348" t="s">
        <v>270</v>
      </c>
      <c r="O23" s="332">
        <f>'Cash cont'!J$9/3</f>
        <v>0</v>
      </c>
      <c r="R23" s="649"/>
      <c r="S23" s="658"/>
      <c r="T23" s="339" t="s">
        <v>226</v>
      </c>
      <c r="U23" s="348" t="s">
        <v>270</v>
      </c>
      <c r="V23" s="332">
        <f>'Cash cont'!H$10/3</f>
        <v>0</v>
      </c>
    </row>
    <row r="24" spans="4:22" ht="28" customHeight="1" thickBot="1">
      <c r="D24" s="648" t="s">
        <v>103</v>
      </c>
      <c r="E24" s="657" t="s">
        <v>201</v>
      </c>
      <c r="F24" s="338" t="s">
        <v>217</v>
      </c>
      <c r="G24" s="348" t="s">
        <v>271</v>
      </c>
      <c r="H24" s="332">
        <f>'Cash cont'!K$8/3</f>
        <v>0</v>
      </c>
      <c r="K24" s="648" t="s">
        <v>103</v>
      </c>
      <c r="L24" s="657" t="s">
        <v>201</v>
      </c>
      <c r="M24" s="338" t="s">
        <v>217</v>
      </c>
      <c r="N24" s="348" t="s">
        <v>271</v>
      </c>
      <c r="O24" s="332">
        <f>'Cash cont'!K$9/3</f>
        <v>0</v>
      </c>
      <c r="R24" s="648" t="s">
        <v>103</v>
      </c>
      <c r="S24" s="657" t="s">
        <v>201</v>
      </c>
      <c r="T24" s="338" t="s">
        <v>217</v>
      </c>
      <c r="U24" s="348" t="s">
        <v>271</v>
      </c>
      <c r="V24" s="332">
        <f>'Cash cont'!I$10/3</f>
        <v>0</v>
      </c>
    </row>
    <row r="25" spans="4:22" ht="28" customHeight="1" thickBot="1">
      <c r="D25" s="711"/>
      <c r="E25" s="721"/>
      <c r="F25" s="342" t="s">
        <v>215</v>
      </c>
      <c r="G25" s="348" t="s">
        <v>272</v>
      </c>
      <c r="H25" s="332">
        <f>'Cash cont'!K$8/3</f>
        <v>0</v>
      </c>
      <c r="K25" s="711"/>
      <c r="L25" s="721"/>
      <c r="M25" s="342" t="s">
        <v>215</v>
      </c>
      <c r="N25" s="348" t="s">
        <v>272</v>
      </c>
      <c r="O25" s="332">
        <f>'Cash cont'!K$9/3</f>
        <v>0</v>
      </c>
      <c r="R25" s="711"/>
      <c r="S25" s="721"/>
      <c r="T25" s="342" t="s">
        <v>215</v>
      </c>
      <c r="U25" s="348" t="s">
        <v>272</v>
      </c>
      <c r="V25" s="332">
        <f>'Cash cont'!I$10/3</f>
        <v>0</v>
      </c>
    </row>
    <row r="26" spans="4:22" ht="28" customHeight="1" thickBot="1">
      <c r="D26" s="649"/>
      <c r="E26" s="658"/>
      <c r="F26" s="339" t="s">
        <v>216</v>
      </c>
      <c r="G26" s="348" t="s">
        <v>273</v>
      </c>
      <c r="H26" s="332">
        <f>'Cash cont'!K$8/3</f>
        <v>0</v>
      </c>
      <c r="K26" s="649"/>
      <c r="L26" s="658"/>
      <c r="M26" s="339" t="s">
        <v>216</v>
      </c>
      <c r="N26" s="348" t="s">
        <v>273</v>
      </c>
      <c r="O26" s="332">
        <f>'Cash cont'!K$9/3</f>
        <v>0</v>
      </c>
      <c r="R26" s="649"/>
      <c r="S26" s="658"/>
      <c r="T26" s="339" t="s">
        <v>216</v>
      </c>
      <c r="U26" s="348" t="s">
        <v>273</v>
      </c>
      <c r="V26" s="332">
        <f>'Cash cont'!I$10/3</f>
        <v>0</v>
      </c>
    </row>
    <row r="27" spans="4:22" ht="28" customHeight="1" thickBot="1">
      <c r="D27" s="648" t="s">
        <v>104</v>
      </c>
      <c r="E27" s="646" t="s">
        <v>201</v>
      </c>
      <c r="F27" s="338" t="s">
        <v>218</v>
      </c>
      <c r="G27" s="348" t="s">
        <v>274</v>
      </c>
      <c r="H27" s="332">
        <f>'Cash cont'!L$8/3</f>
        <v>0</v>
      </c>
      <c r="K27" s="648" t="s">
        <v>104</v>
      </c>
      <c r="L27" s="646" t="s">
        <v>201</v>
      </c>
      <c r="M27" s="338" t="s">
        <v>218</v>
      </c>
      <c r="N27" s="348" t="s">
        <v>274</v>
      </c>
      <c r="O27" s="332">
        <f>'Cash cont'!L$9/3</f>
        <v>0</v>
      </c>
      <c r="R27" s="648" t="s">
        <v>104</v>
      </c>
      <c r="S27" s="646" t="s">
        <v>201</v>
      </c>
      <c r="T27" s="338" t="s">
        <v>218</v>
      </c>
      <c r="U27" s="348" t="s">
        <v>274</v>
      </c>
      <c r="V27" s="332">
        <f>'Cash cont'!J$10/3</f>
        <v>0</v>
      </c>
    </row>
    <row r="28" spans="4:22" ht="28" customHeight="1" thickBot="1">
      <c r="D28" s="711"/>
      <c r="E28" s="650"/>
      <c r="F28" s="342" t="s">
        <v>219</v>
      </c>
      <c r="G28" s="348" t="s">
        <v>275</v>
      </c>
      <c r="H28" s="332">
        <f>'Cash cont'!L$8/3</f>
        <v>0</v>
      </c>
      <c r="K28" s="711"/>
      <c r="L28" s="650"/>
      <c r="M28" s="342" t="s">
        <v>219</v>
      </c>
      <c r="N28" s="348" t="s">
        <v>275</v>
      </c>
      <c r="O28" s="332">
        <f>'Cash cont'!L$9/3</f>
        <v>0</v>
      </c>
      <c r="R28" s="711"/>
      <c r="S28" s="650"/>
      <c r="T28" s="342" t="s">
        <v>219</v>
      </c>
      <c r="U28" s="348" t="s">
        <v>275</v>
      </c>
      <c r="V28" s="332">
        <f>'Cash cont'!J$10/3</f>
        <v>0</v>
      </c>
    </row>
    <row r="29" spans="4:22" ht="28" customHeight="1" thickBot="1">
      <c r="D29" s="649"/>
      <c r="E29" s="650"/>
      <c r="F29" s="339" t="s">
        <v>220</v>
      </c>
      <c r="G29" s="348" t="s">
        <v>276</v>
      </c>
      <c r="H29" s="332">
        <f>'Cash cont'!L$8/3</f>
        <v>0</v>
      </c>
      <c r="K29" s="649"/>
      <c r="L29" s="650"/>
      <c r="M29" s="339" t="s">
        <v>220</v>
      </c>
      <c r="N29" s="348" t="s">
        <v>276</v>
      </c>
      <c r="O29" s="332">
        <f>'Cash cont'!L$9/3</f>
        <v>0</v>
      </c>
      <c r="R29" s="649"/>
      <c r="S29" s="650"/>
      <c r="T29" s="339" t="s">
        <v>220</v>
      </c>
      <c r="U29" s="348" t="s">
        <v>276</v>
      </c>
      <c r="V29" s="332">
        <f>'Cash cont'!J$10/3</f>
        <v>0</v>
      </c>
    </row>
    <row r="30" spans="4:22" ht="15" customHeight="1" thickBot="1">
      <c r="D30" s="659" t="s">
        <v>209</v>
      </c>
      <c r="E30" s="660"/>
      <c r="F30" s="660"/>
      <c r="G30" s="660"/>
      <c r="H30" s="661"/>
      <c r="K30" s="344"/>
      <c r="L30" s="659" t="s">
        <v>209</v>
      </c>
      <c r="M30" s="660"/>
      <c r="N30" s="660"/>
      <c r="O30" s="661"/>
      <c r="R30" s="659" t="s">
        <v>209</v>
      </c>
      <c r="S30" s="660"/>
      <c r="T30" s="660"/>
      <c r="U30" s="660"/>
      <c r="V30" s="661"/>
    </row>
    <row r="31" spans="4:22" ht="29.5" thickBot="1">
      <c r="D31" s="646" t="s">
        <v>206</v>
      </c>
      <c r="E31" s="646" t="s">
        <v>201</v>
      </c>
      <c r="F31" s="338" t="s">
        <v>221</v>
      </c>
      <c r="G31" s="348" t="s">
        <v>277</v>
      </c>
      <c r="H31" s="332">
        <f>'Cash cont'!M$8/3</f>
        <v>0</v>
      </c>
      <c r="K31" s="646" t="s">
        <v>206</v>
      </c>
      <c r="L31" s="646" t="s">
        <v>201</v>
      </c>
      <c r="M31" s="338" t="s">
        <v>221</v>
      </c>
      <c r="N31" s="348" t="s">
        <v>277</v>
      </c>
      <c r="O31" s="332">
        <f>'Cash cont'!M$9/3</f>
        <v>0</v>
      </c>
      <c r="R31" s="646" t="s">
        <v>206</v>
      </c>
      <c r="S31" s="646" t="s">
        <v>201</v>
      </c>
      <c r="T31" s="338" t="s">
        <v>221</v>
      </c>
      <c r="U31" s="348" t="s">
        <v>277</v>
      </c>
      <c r="V31" s="332">
        <f>'Cash cont'!K$10/3</f>
        <v>0</v>
      </c>
    </row>
    <row r="32" spans="4:22" ht="29.5" thickBot="1">
      <c r="D32" s="650"/>
      <c r="E32" s="650"/>
      <c r="F32" s="342" t="s">
        <v>222</v>
      </c>
      <c r="G32" s="348" t="s">
        <v>278</v>
      </c>
      <c r="H32" s="332">
        <f>'Cash cont'!M$8/3</f>
        <v>0</v>
      </c>
      <c r="K32" s="650"/>
      <c r="L32" s="650"/>
      <c r="M32" s="342" t="s">
        <v>222</v>
      </c>
      <c r="N32" s="348" t="s">
        <v>278</v>
      </c>
      <c r="O32" s="332">
        <f>'Cash cont'!M$9/3</f>
        <v>0</v>
      </c>
      <c r="R32" s="650"/>
      <c r="S32" s="650"/>
      <c r="T32" s="342" t="s">
        <v>222</v>
      </c>
      <c r="U32" s="348" t="s">
        <v>278</v>
      </c>
      <c r="V32" s="332">
        <f>'Cash cont'!K$10/3</f>
        <v>0</v>
      </c>
    </row>
    <row r="33" spans="4:22" ht="29.5" thickBot="1">
      <c r="D33" s="647"/>
      <c r="E33" s="650"/>
      <c r="F33" s="339" t="s">
        <v>223</v>
      </c>
      <c r="G33" s="348" t="s">
        <v>279</v>
      </c>
      <c r="H33" s="332">
        <f>'Cash cont'!M$8/3</f>
        <v>0</v>
      </c>
      <c r="K33" s="647"/>
      <c r="L33" s="650"/>
      <c r="M33" s="339" t="s">
        <v>223</v>
      </c>
      <c r="N33" s="348" t="s">
        <v>279</v>
      </c>
      <c r="O33" s="332">
        <f>'Cash cont'!M$9/3</f>
        <v>0</v>
      </c>
      <c r="R33" s="647"/>
      <c r="S33" s="650"/>
      <c r="T33" s="339" t="s">
        <v>223</v>
      </c>
      <c r="U33" s="348" t="s">
        <v>279</v>
      </c>
      <c r="V33" s="332">
        <f>'Cash cont'!K$10/3</f>
        <v>0</v>
      </c>
    </row>
    <row r="34" spans="4:22" ht="29.5" thickBot="1">
      <c r="D34" s="646" t="s">
        <v>207</v>
      </c>
      <c r="E34" s="657" t="s">
        <v>201</v>
      </c>
      <c r="F34" s="338" t="s">
        <v>224</v>
      </c>
      <c r="G34" s="348" t="s">
        <v>280</v>
      </c>
      <c r="H34" s="332">
        <f>'Cash cont'!N$8/3</f>
        <v>0</v>
      </c>
      <c r="K34" s="646" t="s">
        <v>207</v>
      </c>
      <c r="L34" s="657" t="s">
        <v>201</v>
      </c>
      <c r="M34" s="338" t="s">
        <v>224</v>
      </c>
      <c r="N34" s="348" t="s">
        <v>280</v>
      </c>
      <c r="O34" s="332">
        <f>'Cash cont'!N$9/3</f>
        <v>0</v>
      </c>
      <c r="R34" s="646" t="s">
        <v>207</v>
      </c>
      <c r="S34" s="657" t="s">
        <v>201</v>
      </c>
      <c r="T34" s="338" t="s">
        <v>224</v>
      </c>
      <c r="U34" s="348" t="s">
        <v>280</v>
      </c>
      <c r="V34" s="332">
        <f>'Cash cont'!L$10/3</f>
        <v>0</v>
      </c>
    </row>
    <row r="35" spans="4:22" ht="32" customHeight="1" thickBot="1">
      <c r="D35" s="650"/>
      <c r="E35" s="721"/>
      <c r="F35" s="342" t="s">
        <v>225</v>
      </c>
      <c r="G35" s="349" t="s">
        <v>281</v>
      </c>
      <c r="H35" s="332">
        <f>'Cash cont'!N$8/3</f>
        <v>0</v>
      </c>
      <c r="K35" s="650"/>
      <c r="L35" s="721"/>
      <c r="M35" s="342" t="s">
        <v>225</v>
      </c>
      <c r="N35" s="349" t="s">
        <v>281</v>
      </c>
      <c r="O35" s="332">
        <f>'Cash cont'!N$9/3</f>
        <v>0</v>
      </c>
      <c r="R35" s="650"/>
      <c r="S35" s="721"/>
      <c r="T35" s="342" t="s">
        <v>225</v>
      </c>
      <c r="U35" s="349" t="s">
        <v>281</v>
      </c>
      <c r="V35" s="332">
        <f>'Cash cont'!L$10/3</f>
        <v>0</v>
      </c>
    </row>
    <row r="36" spans="4:22" ht="29.5" thickBot="1">
      <c r="D36" s="647"/>
      <c r="E36" s="658"/>
      <c r="F36" s="339" t="s">
        <v>226</v>
      </c>
      <c r="G36" s="348" t="s">
        <v>282</v>
      </c>
      <c r="H36" s="332">
        <f>'Cash cont'!N$8/3</f>
        <v>0</v>
      </c>
      <c r="K36" s="647"/>
      <c r="L36" s="658"/>
      <c r="M36" s="339" t="s">
        <v>226</v>
      </c>
      <c r="N36" s="348" t="s">
        <v>282</v>
      </c>
      <c r="O36" s="332">
        <f>'Cash cont'!N$9/3</f>
        <v>0</v>
      </c>
      <c r="R36" s="647"/>
      <c r="S36" s="658"/>
      <c r="T36" s="339" t="s">
        <v>226</v>
      </c>
      <c r="U36" s="348" t="s">
        <v>282</v>
      </c>
      <c r="V36" s="332">
        <f>'Cash cont'!L$10/3</f>
        <v>0</v>
      </c>
    </row>
    <row r="37" spans="4:22" ht="29.5" thickBot="1">
      <c r="D37" s="646" t="s">
        <v>204</v>
      </c>
      <c r="E37" s="657" t="s">
        <v>201</v>
      </c>
      <c r="F37" s="338" t="s">
        <v>217</v>
      </c>
      <c r="G37" s="348" t="s">
        <v>283</v>
      </c>
      <c r="H37" s="332">
        <f>'Cash cont'!O$8/3</f>
        <v>0</v>
      </c>
      <c r="K37" s="646" t="s">
        <v>204</v>
      </c>
      <c r="L37" s="657" t="s">
        <v>201</v>
      </c>
      <c r="M37" s="338" t="s">
        <v>217</v>
      </c>
      <c r="N37" s="348" t="s">
        <v>283</v>
      </c>
      <c r="O37" s="332">
        <f>'Cash cont'!O$9/3</f>
        <v>0</v>
      </c>
      <c r="R37" s="646" t="s">
        <v>204</v>
      </c>
      <c r="S37" s="657" t="s">
        <v>201</v>
      </c>
      <c r="T37" s="338" t="s">
        <v>217</v>
      </c>
      <c r="U37" s="348" t="s">
        <v>283</v>
      </c>
      <c r="V37" s="332">
        <f>'Cash cont'!M$10/3</f>
        <v>0</v>
      </c>
    </row>
    <row r="38" spans="4:22" ht="29.5" thickBot="1">
      <c r="D38" s="650"/>
      <c r="E38" s="721"/>
      <c r="F38" s="342" t="s">
        <v>215</v>
      </c>
      <c r="G38" s="348" t="s">
        <v>284</v>
      </c>
      <c r="H38" s="332">
        <f>'Cash cont'!O$8/3</f>
        <v>0</v>
      </c>
      <c r="K38" s="650"/>
      <c r="L38" s="721"/>
      <c r="M38" s="342" t="s">
        <v>215</v>
      </c>
      <c r="N38" s="348" t="s">
        <v>284</v>
      </c>
      <c r="O38" s="332">
        <f>'Cash cont'!O$9/3</f>
        <v>0</v>
      </c>
      <c r="R38" s="650"/>
      <c r="S38" s="721"/>
      <c r="T38" s="342" t="s">
        <v>215</v>
      </c>
      <c r="U38" s="348" t="s">
        <v>284</v>
      </c>
      <c r="V38" s="332">
        <f>'Cash cont'!M$10/3</f>
        <v>0</v>
      </c>
    </row>
    <row r="39" spans="4:22" ht="29.5" thickBot="1">
      <c r="D39" s="647"/>
      <c r="E39" s="658"/>
      <c r="F39" s="339" t="s">
        <v>216</v>
      </c>
      <c r="G39" s="348" t="s">
        <v>285</v>
      </c>
      <c r="H39" s="332">
        <f>'Cash cont'!O$8/3</f>
        <v>0</v>
      </c>
      <c r="K39" s="647"/>
      <c r="L39" s="658"/>
      <c r="M39" s="339" t="s">
        <v>216</v>
      </c>
      <c r="N39" s="348" t="s">
        <v>285</v>
      </c>
      <c r="O39" s="332">
        <f>'Cash cont'!O$9/3</f>
        <v>0</v>
      </c>
      <c r="R39" s="647"/>
      <c r="S39" s="658"/>
      <c r="T39" s="339" t="s">
        <v>216</v>
      </c>
      <c r="U39" s="348" t="s">
        <v>285</v>
      </c>
      <c r="V39" s="332">
        <f>'Cash cont'!M$10/3</f>
        <v>0</v>
      </c>
    </row>
    <row r="40" spans="4:22" ht="29.5" thickBot="1">
      <c r="D40" s="646" t="s">
        <v>104</v>
      </c>
      <c r="E40" s="646" t="s">
        <v>201</v>
      </c>
      <c r="F40" s="338" t="s">
        <v>218</v>
      </c>
      <c r="G40" s="348" t="s">
        <v>286</v>
      </c>
      <c r="H40" s="332">
        <f>'Cash cont'!P$8/3</f>
        <v>0</v>
      </c>
      <c r="K40" s="646" t="s">
        <v>104</v>
      </c>
      <c r="L40" s="646" t="s">
        <v>201</v>
      </c>
      <c r="M40" s="338" t="s">
        <v>218</v>
      </c>
      <c r="N40" s="348" t="s">
        <v>286</v>
      </c>
      <c r="O40" s="332">
        <f>'Cash cont'!P$9/3</f>
        <v>0</v>
      </c>
      <c r="R40" s="646" t="s">
        <v>104</v>
      </c>
      <c r="S40" s="646" t="s">
        <v>201</v>
      </c>
      <c r="T40" s="338" t="s">
        <v>218</v>
      </c>
      <c r="U40" s="348" t="s">
        <v>286</v>
      </c>
      <c r="V40" s="332">
        <f>'Cash cont'!N$10/3</f>
        <v>0</v>
      </c>
    </row>
    <row r="41" spans="4:22" ht="29.5" thickBot="1">
      <c r="D41" s="650"/>
      <c r="E41" s="650"/>
      <c r="F41" s="342" t="s">
        <v>219</v>
      </c>
      <c r="G41" s="348" t="s">
        <v>287</v>
      </c>
      <c r="H41" s="332">
        <f>'Cash cont'!P$8/3</f>
        <v>0</v>
      </c>
      <c r="K41" s="650"/>
      <c r="L41" s="650"/>
      <c r="M41" s="342" t="s">
        <v>219</v>
      </c>
      <c r="N41" s="348" t="s">
        <v>287</v>
      </c>
      <c r="O41" s="332">
        <f>'Cash cont'!P$9/3</f>
        <v>0</v>
      </c>
      <c r="R41" s="650"/>
      <c r="S41" s="650"/>
      <c r="T41" s="342" t="s">
        <v>219</v>
      </c>
      <c r="U41" s="348" t="s">
        <v>287</v>
      </c>
      <c r="V41" s="332">
        <f>'Cash cont'!N$10/3</f>
        <v>0</v>
      </c>
    </row>
    <row r="42" spans="4:22" ht="29.5" thickBot="1">
      <c r="D42" s="647"/>
      <c r="E42" s="650"/>
      <c r="F42" s="339" t="s">
        <v>220</v>
      </c>
      <c r="G42" s="348" t="s">
        <v>288</v>
      </c>
      <c r="H42" s="332">
        <f>'Cash cont'!P$8/3</f>
        <v>0</v>
      </c>
      <c r="K42" s="647"/>
      <c r="L42" s="650"/>
      <c r="M42" s="339" t="s">
        <v>220</v>
      </c>
      <c r="N42" s="348" t="s">
        <v>288</v>
      </c>
      <c r="O42" s="332">
        <f>'Cash cont'!P$9/3</f>
        <v>0</v>
      </c>
      <c r="R42" s="647"/>
      <c r="S42" s="650"/>
      <c r="T42" s="339" t="s">
        <v>220</v>
      </c>
      <c r="U42" s="348" t="s">
        <v>288</v>
      </c>
      <c r="V42" s="332">
        <f>'Cash cont'!N$10/3</f>
        <v>0</v>
      </c>
    </row>
    <row r="43" spans="4:22" ht="15" customHeight="1" thickBot="1">
      <c r="D43" s="659" t="s">
        <v>210</v>
      </c>
      <c r="E43" s="660"/>
      <c r="F43" s="660"/>
      <c r="G43" s="660"/>
      <c r="H43" s="661"/>
      <c r="K43" s="344"/>
      <c r="L43" s="659" t="s">
        <v>210</v>
      </c>
      <c r="M43" s="660"/>
      <c r="N43" s="660"/>
      <c r="O43" s="661"/>
      <c r="R43" s="659" t="s">
        <v>210</v>
      </c>
      <c r="S43" s="660"/>
      <c r="T43" s="660"/>
      <c r="U43" s="660"/>
      <c r="V43" s="661"/>
    </row>
    <row r="44" spans="4:22" ht="29.5" thickBot="1">
      <c r="D44" s="646" t="s">
        <v>206</v>
      </c>
      <c r="E44" s="646" t="s">
        <v>201</v>
      </c>
      <c r="F44" s="338" t="s">
        <v>221</v>
      </c>
      <c r="G44" s="348" t="s">
        <v>289</v>
      </c>
      <c r="H44" s="332">
        <f>'Cash cont'!Q$8/3</f>
        <v>0</v>
      </c>
      <c r="K44" s="646" t="s">
        <v>206</v>
      </c>
      <c r="L44" s="646" t="s">
        <v>201</v>
      </c>
      <c r="M44" s="338" t="s">
        <v>221</v>
      </c>
      <c r="N44" s="348" t="s">
        <v>289</v>
      </c>
      <c r="O44" s="332">
        <f>'Cash cont'!Q$9/3</f>
        <v>0</v>
      </c>
      <c r="R44" s="646" t="s">
        <v>206</v>
      </c>
      <c r="S44" s="646" t="s">
        <v>201</v>
      </c>
      <c r="T44" s="338" t="s">
        <v>221</v>
      </c>
      <c r="U44" s="348" t="s">
        <v>289</v>
      </c>
      <c r="V44" s="332">
        <f>'Cash cont'!P$10/3</f>
        <v>0</v>
      </c>
    </row>
    <row r="45" spans="4:22" ht="29.5" thickBot="1">
      <c r="D45" s="650"/>
      <c r="E45" s="650"/>
      <c r="F45" s="342" t="s">
        <v>222</v>
      </c>
      <c r="G45" s="348" t="s">
        <v>290</v>
      </c>
      <c r="H45" s="332">
        <f>'Cash cont'!Q$8/3</f>
        <v>0</v>
      </c>
      <c r="K45" s="650"/>
      <c r="L45" s="650"/>
      <c r="M45" s="342" t="s">
        <v>222</v>
      </c>
      <c r="N45" s="348" t="s">
        <v>290</v>
      </c>
      <c r="O45" s="332">
        <f>'Cash cont'!Q$9/3</f>
        <v>0</v>
      </c>
      <c r="R45" s="650"/>
      <c r="S45" s="650"/>
      <c r="T45" s="342" t="s">
        <v>222</v>
      </c>
      <c r="U45" s="348" t="s">
        <v>290</v>
      </c>
      <c r="V45" s="332">
        <f>'Cash cont'!P$10/3</f>
        <v>0</v>
      </c>
    </row>
    <row r="46" spans="4:22" ht="29.5" thickBot="1">
      <c r="D46" s="647"/>
      <c r="E46" s="650"/>
      <c r="F46" s="339" t="s">
        <v>223</v>
      </c>
      <c r="G46" s="348" t="s">
        <v>291</v>
      </c>
      <c r="H46" s="332">
        <f>'Cash cont'!Q$8/3</f>
        <v>0</v>
      </c>
      <c r="K46" s="647"/>
      <c r="L46" s="650"/>
      <c r="M46" s="339" t="s">
        <v>223</v>
      </c>
      <c r="N46" s="348" t="s">
        <v>291</v>
      </c>
      <c r="O46" s="332">
        <f>'Cash cont'!Q$9/3</f>
        <v>0</v>
      </c>
      <c r="R46" s="647"/>
      <c r="S46" s="650"/>
      <c r="T46" s="339" t="s">
        <v>223</v>
      </c>
      <c r="U46" s="348" t="s">
        <v>291</v>
      </c>
      <c r="V46" s="332">
        <f>'Cash cont'!P$10/3</f>
        <v>0</v>
      </c>
    </row>
    <row r="47" spans="4:22" ht="29.5" thickBot="1">
      <c r="D47" s="646" t="s">
        <v>207</v>
      </c>
      <c r="E47" s="657" t="s">
        <v>201</v>
      </c>
      <c r="F47" s="338" t="s">
        <v>224</v>
      </c>
      <c r="G47" s="348" t="s">
        <v>292</v>
      </c>
      <c r="H47" s="332">
        <f>'Cash cont'!R$8/3</f>
        <v>0</v>
      </c>
      <c r="K47" s="646" t="s">
        <v>207</v>
      </c>
      <c r="L47" s="657" t="s">
        <v>201</v>
      </c>
      <c r="M47" s="338" t="s">
        <v>224</v>
      </c>
      <c r="N47" s="348" t="s">
        <v>292</v>
      </c>
      <c r="O47" s="332">
        <f>'Cash cont'!R$9/3</f>
        <v>0</v>
      </c>
      <c r="R47" s="646" t="s">
        <v>207</v>
      </c>
      <c r="S47" s="657" t="s">
        <v>201</v>
      </c>
      <c r="T47" s="338" t="s">
        <v>224</v>
      </c>
      <c r="U47" s="348" t="s">
        <v>292</v>
      </c>
      <c r="V47" s="332">
        <f>'Cash cont'!Q$10/3</f>
        <v>0</v>
      </c>
    </row>
    <row r="48" spans="4:22" ht="29.5" customHeight="1" thickBot="1">
      <c r="D48" s="650"/>
      <c r="E48" s="721"/>
      <c r="F48" s="342" t="s">
        <v>225</v>
      </c>
      <c r="G48" s="349" t="s">
        <v>293</v>
      </c>
      <c r="H48" s="332">
        <f>'Cash cont'!R$8/3</f>
        <v>0</v>
      </c>
      <c r="K48" s="650"/>
      <c r="L48" s="721"/>
      <c r="M48" s="342" t="s">
        <v>225</v>
      </c>
      <c r="N48" s="349" t="s">
        <v>293</v>
      </c>
      <c r="O48" s="332">
        <f>'Cash cont'!R$9/3</f>
        <v>0</v>
      </c>
      <c r="R48" s="650"/>
      <c r="S48" s="721"/>
      <c r="T48" s="342" t="s">
        <v>225</v>
      </c>
      <c r="U48" s="349" t="s">
        <v>293</v>
      </c>
      <c r="V48" s="332">
        <f>'Cash cont'!Q$10/3</f>
        <v>0</v>
      </c>
    </row>
    <row r="49" spans="4:22" ht="29.5" thickBot="1">
      <c r="D49" s="647"/>
      <c r="E49" s="658"/>
      <c r="F49" s="339" t="s">
        <v>226</v>
      </c>
      <c r="G49" s="348" t="s">
        <v>294</v>
      </c>
      <c r="H49" s="332">
        <f>'Cash cont'!R$8/3</f>
        <v>0</v>
      </c>
      <c r="K49" s="647"/>
      <c r="L49" s="658"/>
      <c r="M49" s="339" t="s">
        <v>226</v>
      </c>
      <c r="N49" s="348" t="s">
        <v>294</v>
      </c>
      <c r="O49" s="332">
        <f>'Cash cont'!R$9/3</f>
        <v>0</v>
      </c>
      <c r="R49" s="647"/>
      <c r="S49" s="658"/>
      <c r="T49" s="339" t="s">
        <v>226</v>
      </c>
      <c r="U49" s="348" t="s">
        <v>294</v>
      </c>
      <c r="V49" s="332">
        <f>'Cash cont'!Q$10/3</f>
        <v>0</v>
      </c>
    </row>
    <row r="50" spans="4:22" ht="29.5" thickBot="1">
      <c r="D50" s="646" t="s">
        <v>204</v>
      </c>
      <c r="E50" s="657" t="s">
        <v>201</v>
      </c>
      <c r="F50" s="338" t="s">
        <v>217</v>
      </c>
      <c r="G50" s="348" t="s">
        <v>295</v>
      </c>
      <c r="H50" s="332">
        <f>'Cash cont'!S$8/3</f>
        <v>0</v>
      </c>
      <c r="K50" s="646" t="s">
        <v>204</v>
      </c>
      <c r="L50" s="657" t="s">
        <v>201</v>
      </c>
      <c r="M50" s="338" t="s">
        <v>217</v>
      </c>
      <c r="N50" s="348" t="s">
        <v>295</v>
      </c>
      <c r="O50" s="332">
        <f>'Cash cont'!S$9/3</f>
        <v>0</v>
      </c>
      <c r="R50" s="646" t="s">
        <v>204</v>
      </c>
      <c r="S50" s="657" t="s">
        <v>201</v>
      </c>
      <c r="T50" s="338" t="s">
        <v>217</v>
      </c>
      <c r="U50" s="348" t="s">
        <v>295</v>
      </c>
      <c r="V50" s="332">
        <f>'Cash cont'!R$10/3</f>
        <v>0</v>
      </c>
    </row>
    <row r="51" spans="4:22" ht="29.5" thickBot="1">
      <c r="D51" s="650"/>
      <c r="E51" s="721"/>
      <c r="F51" s="342" t="s">
        <v>215</v>
      </c>
      <c r="G51" s="348" t="s">
        <v>296</v>
      </c>
      <c r="H51" s="332">
        <f>'Cash cont'!S$8/3</f>
        <v>0</v>
      </c>
      <c r="K51" s="650"/>
      <c r="L51" s="721"/>
      <c r="M51" s="342" t="s">
        <v>215</v>
      </c>
      <c r="N51" s="348" t="s">
        <v>296</v>
      </c>
      <c r="O51" s="332">
        <f>'Cash cont'!S$9/3</f>
        <v>0</v>
      </c>
      <c r="R51" s="650"/>
      <c r="S51" s="721"/>
      <c r="T51" s="342" t="s">
        <v>215</v>
      </c>
      <c r="U51" s="348" t="s">
        <v>296</v>
      </c>
      <c r="V51" s="332">
        <f>'Cash cont'!R$10/3</f>
        <v>0</v>
      </c>
    </row>
    <row r="52" spans="4:22" ht="29.5" thickBot="1">
      <c r="D52" s="647"/>
      <c r="E52" s="658"/>
      <c r="F52" s="339" t="s">
        <v>216</v>
      </c>
      <c r="G52" s="348" t="s">
        <v>297</v>
      </c>
      <c r="H52" s="332">
        <f>'Cash cont'!S$8/3</f>
        <v>0</v>
      </c>
      <c r="K52" s="647"/>
      <c r="L52" s="658"/>
      <c r="M52" s="339" t="s">
        <v>216</v>
      </c>
      <c r="N52" s="348" t="s">
        <v>297</v>
      </c>
      <c r="O52" s="332">
        <f>'Cash cont'!S$9/3</f>
        <v>0</v>
      </c>
      <c r="R52" s="647"/>
      <c r="S52" s="658"/>
      <c r="T52" s="339" t="s">
        <v>216</v>
      </c>
      <c r="U52" s="348" t="s">
        <v>297</v>
      </c>
      <c r="V52" s="332">
        <f>'Cash cont'!R$10/3</f>
        <v>0</v>
      </c>
    </row>
    <row r="53" spans="4:22" ht="29.5" thickBot="1">
      <c r="D53" s="646" t="s">
        <v>104</v>
      </c>
      <c r="E53" s="646" t="s">
        <v>201</v>
      </c>
      <c r="F53" s="338" t="s">
        <v>218</v>
      </c>
      <c r="G53" s="348" t="s">
        <v>298</v>
      </c>
      <c r="H53" s="341">
        <f>'Cash cont'!T$8/3</f>
        <v>0</v>
      </c>
      <c r="K53" s="646" t="s">
        <v>104</v>
      </c>
      <c r="L53" s="646" t="s">
        <v>201</v>
      </c>
      <c r="M53" s="338" t="s">
        <v>218</v>
      </c>
      <c r="N53" s="348" t="s">
        <v>298</v>
      </c>
      <c r="O53" s="332">
        <f>'Cash cont'!T$9/3</f>
        <v>0</v>
      </c>
      <c r="R53" s="646" t="s">
        <v>104</v>
      </c>
      <c r="S53" s="646" t="s">
        <v>201</v>
      </c>
      <c r="T53" s="338" t="s">
        <v>218</v>
      </c>
      <c r="U53" s="348" t="s">
        <v>298</v>
      </c>
      <c r="V53" s="341">
        <f>'Cash cont'!S$10/3</f>
        <v>0</v>
      </c>
    </row>
    <row r="54" spans="4:22" ht="29.5" thickBot="1">
      <c r="D54" s="650"/>
      <c r="E54" s="650"/>
      <c r="F54" s="342" t="s">
        <v>219</v>
      </c>
      <c r="G54" s="348" t="s">
        <v>299</v>
      </c>
      <c r="H54" s="341">
        <f>'Cash cont'!T$8/3</f>
        <v>0</v>
      </c>
      <c r="K54" s="650"/>
      <c r="L54" s="650"/>
      <c r="M54" s="342" t="s">
        <v>219</v>
      </c>
      <c r="N54" s="348" t="s">
        <v>299</v>
      </c>
      <c r="O54" s="332">
        <f>'Cash cont'!T$9/3</f>
        <v>0</v>
      </c>
      <c r="R54" s="650"/>
      <c r="S54" s="650"/>
      <c r="T54" s="342" t="s">
        <v>219</v>
      </c>
      <c r="U54" s="348" t="s">
        <v>299</v>
      </c>
      <c r="V54" s="341">
        <f>'Cash cont'!S$10/3</f>
        <v>0</v>
      </c>
    </row>
    <row r="55" spans="4:22" ht="29.5" thickBot="1">
      <c r="D55" s="647"/>
      <c r="E55" s="650"/>
      <c r="F55" s="339" t="s">
        <v>220</v>
      </c>
      <c r="G55" s="348" t="s">
        <v>300</v>
      </c>
      <c r="H55" s="341">
        <f>'Cash cont'!T$8/3</f>
        <v>0</v>
      </c>
      <c r="K55" s="647"/>
      <c r="L55" s="650"/>
      <c r="M55" s="339" t="s">
        <v>220</v>
      </c>
      <c r="N55" s="348" t="s">
        <v>300</v>
      </c>
      <c r="O55" s="332">
        <f>'Cash cont'!T$9/3</f>
        <v>0</v>
      </c>
      <c r="R55" s="647"/>
      <c r="S55" s="650"/>
      <c r="T55" s="339" t="s">
        <v>220</v>
      </c>
      <c r="U55" s="348" t="s">
        <v>300</v>
      </c>
      <c r="V55" s="341">
        <f>'Cash cont'!S$10/3</f>
        <v>0</v>
      </c>
    </row>
    <row r="56" spans="4:22" ht="15" customHeight="1" thickBot="1">
      <c r="D56" s="659" t="s">
        <v>211</v>
      </c>
      <c r="E56" s="660"/>
      <c r="F56" s="660"/>
      <c r="G56" s="660"/>
      <c r="H56" s="661"/>
      <c r="K56" s="344"/>
      <c r="L56" s="659" t="s">
        <v>211</v>
      </c>
      <c r="M56" s="660"/>
      <c r="N56" s="660"/>
      <c r="O56" s="661"/>
      <c r="R56" s="659" t="s">
        <v>211</v>
      </c>
      <c r="S56" s="660"/>
      <c r="T56" s="660"/>
      <c r="U56" s="660"/>
      <c r="V56" s="661"/>
    </row>
    <row r="57" spans="4:22" ht="29.5" thickBot="1">
      <c r="D57" s="646" t="s">
        <v>206</v>
      </c>
      <c r="E57" s="646" t="s">
        <v>201</v>
      </c>
      <c r="F57" s="338" t="s">
        <v>221</v>
      </c>
      <c r="G57" s="348" t="s">
        <v>301</v>
      </c>
      <c r="H57" s="332">
        <f>'Cash cont'!Y$8/3</f>
        <v>0</v>
      </c>
      <c r="K57" s="646" t="s">
        <v>206</v>
      </c>
      <c r="L57" s="646" t="s">
        <v>201</v>
      </c>
      <c r="M57" s="338" t="s">
        <v>221</v>
      </c>
      <c r="N57" s="348" t="s">
        <v>301</v>
      </c>
      <c r="O57" s="332">
        <f>'Cash cont'!Y$9/3</f>
        <v>0</v>
      </c>
      <c r="R57" s="646" t="s">
        <v>206</v>
      </c>
      <c r="S57" s="646" t="s">
        <v>201</v>
      </c>
      <c r="T57" s="338" t="s">
        <v>221</v>
      </c>
      <c r="U57" s="348" t="s">
        <v>301</v>
      </c>
      <c r="V57" s="332">
        <f>'Cash cont'!T$10/3</f>
        <v>0</v>
      </c>
    </row>
    <row r="58" spans="4:22" ht="29.5" thickBot="1">
      <c r="D58" s="650"/>
      <c r="E58" s="650"/>
      <c r="F58" s="342" t="s">
        <v>222</v>
      </c>
      <c r="G58" s="348" t="s">
        <v>302</v>
      </c>
      <c r="H58" s="332">
        <f>'Cash cont'!Y$8/3</f>
        <v>0</v>
      </c>
      <c r="K58" s="650"/>
      <c r="L58" s="650"/>
      <c r="M58" s="342" t="s">
        <v>222</v>
      </c>
      <c r="N58" s="348" t="s">
        <v>302</v>
      </c>
      <c r="O58" s="332">
        <f>'Cash cont'!Y$9/3</f>
        <v>0</v>
      </c>
      <c r="R58" s="650"/>
      <c r="S58" s="650"/>
      <c r="T58" s="342" t="s">
        <v>222</v>
      </c>
      <c r="U58" s="348" t="s">
        <v>302</v>
      </c>
      <c r="V58" s="332">
        <f>'Cash cont'!T$10/3</f>
        <v>0</v>
      </c>
    </row>
    <row r="59" spans="4:22" ht="29.5" thickBot="1">
      <c r="D59" s="647"/>
      <c r="E59" s="650"/>
      <c r="F59" s="339" t="s">
        <v>223</v>
      </c>
      <c r="G59" s="348" t="s">
        <v>303</v>
      </c>
      <c r="H59" s="332">
        <f>'Cash cont'!Y$8/3</f>
        <v>0</v>
      </c>
      <c r="K59" s="647"/>
      <c r="L59" s="650"/>
      <c r="M59" s="339" t="s">
        <v>223</v>
      </c>
      <c r="N59" s="348" t="s">
        <v>303</v>
      </c>
      <c r="O59" s="332">
        <f>'Cash cont'!Y$9/3</f>
        <v>0</v>
      </c>
      <c r="R59" s="647"/>
      <c r="S59" s="650"/>
      <c r="T59" s="339" t="s">
        <v>223</v>
      </c>
      <c r="U59" s="348" t="s">
        <v>303</v>
      </c>
      <c r="V59" s="332">
        <f>'Cash cont'!T$10/3</f>
        <v>0</v>
      </c>
    </row>
    <row r="60" spans="4:22" ht="29.5" thickBot="1">
      <c r="D60" s="646" t="s">
        <v>207</v>
      </c>
      <c r="E60" s="657" t="s">
        <v>201</v>
      </c>
      <c r="F60" s="338" t="s">
        <v>224</v>
      </c>
      <c r="G60" s="348" t="s">
        <v>304</v>
      </c>
      <c r="H60" s="332">
        <f>'Cash cont'!Z$8/3</f>
        <v>0</v>
      </c>
      <c r="K60" s="646" t="s">
        <v>207</v>
      </c>
      <c r="L60" s="657" t="s">
        <v>201</v>
      </c>
      <c r="M60" s="338" t="s">
        <v>224</v>
      </c>
      <c r="N60" s="348" t="s">
        <v>304</v>
      </c>
      <c r="O60" s="332">
        <f>'Cash cont'!Z$9/3</f>
        <v>0</v>
      </c>
      <c r="R60" s="646" t="s">
        <v>207</v>
      </c>
      <c r="S60" s="657" t="s">
        <v>201</v>
      </c>
      <c r="T60" s="338" t="s">
        <v>224</v>
      </c>
      <c r="U60" s="348" t="s">
        <v>304</v>
      </c>
      <c r="V60" s="332">
        <f>'Cash cont'!U$10/3</f>
        <v>0</v>
      </c>
    </row>
    <row r="61" spans="4:22" ht="31" customHeight="1" thickBot="1">
      <c r="D61" s="650"/>
      <c r="E61" s="721"/>
      <c r="F61" s="342" t="s">
        <v>225</v>
      </c>
      <c r="G61" s="349" t="s">
        <v>305</v>
      </c>
      <c r="H61" s="332">
        <f>'Cash cont'!Z$8/3</f>
        <v>0</v>
      </c>
      <c r="K61" s="650"/>
      <c r="L61" s="721"/>
      <c r="M61" s="342" t="s">
        <v>225</v>
      </c>
      <c r="N61" s="349" t="s">
        <v>305</v>
      </c>
      <c r="O61" s="332">
        <f>'Cash cont'!Z$9/3</f>
        <v>0</v>
      </c>
      <c r="R61" s="650"/>
      <c r="S61" s="721"/>
      <c r="T61" s="342" t="s">
        <v>225</v>
      </c>
      <c r="U61" s="349" t="s">
        <v>305</v>
      </c>
      <c r="V61" s="332">
        <f>'Cash cont'!U$10/3</f>
        <v>0</v>
      </c>
    </row>
    <row r="62" spans="4:22" ht="29.5" thickBot="1">
      <c r="D62" s="647"/>
      <c r="E62" s="658"/>
      <c r="F62" s="339" t="s">
        <v>226</v>
      </c>
      <c r="G62" s="348" t="s">
        <v>306</v>
      </c>
      <c r="H62" s="332">
        <f>'Cash cont'!Z$8/3</f>
        <v>0</v>
      </c>
      <c r="K62" s="647"/>
      <c r="L62" s="658"/>
      <c r="M62" s="339" t="s">
        <v>226</v>
      </c>
      <c r="N62" s="348" t="s">
        <v>306</v>
      </c>
      <c r="O62" s="332">
        <f>'Cash cont'!Z$9/3</f>
        <v>0</v>
      </c>
      <c r="R62" s="647"/>
      <c r="S62" s="658"/>
      <c r="T62" s="339" t="s">
        <v>226</v>
      </c>
      <c r="U62" s="348" t="s">
        <v>306</v>
      </c>
      <c r="V62" s="332">
        <f>'Cash cont'!U$10/3</f>
        <v>0</v>
      </c>
    </row>
    <row r="63" spans="4:22" ht="29.5" thickBot="1">
      <c r="D63" s="646" t="s">
        <v>204</v>
      </c>
      <c r="E63" s="657" t="s">
        <v>201</v>
      </c>
      <c r="F63" s="338" t="s">
        <v>217</v>
      </c>
      <c r="G63" s="348" t="s">
        <v>307</v>
      </c>
      <c r="H63" s="332">
        <f>'Cash cont'!AA$8/3</f>
        <v>0</v>
      </c>
      <c r="K63" s="646" t="s">
        <v>204</v>
      </c>
      <c r="L63" s="657" t="s">
        <v>201</v>
      </c>
      <c r="M63" s="338" t="s">
        <v>217</v>
      </c>
      <c r="N63" s="348" t="s">
        <v>307</v>
      </c>
      <c r="O63" s="332">
        <f>'Cash cont'!AA$9/3</f>
        <v>0</v>
      </c>
      <c r="R63" s="646" t="s">
        <v>204</v>
      </c>
      <c r="S63" s="657" t="s">
        <v>201</v>
      </c>
      <c r="T63" s="338" t="s">
        <v>217</v>
      </c>
      <c r="U63" s="348" t="s">
        <v>307</v>
      </c>
      <c r="V63" s="332">
        <f>'Cash cont'!V$10/3</f>
        <v>0</v>
      </c>
    </row>
    <row r="64" spans="4:22" ht="29.5" thickBot="1">
      <c r="D64" s="650"/>
      <c r="E64" s="721"/>
      <c r="F64" s="342" t="s">
        <v>215</v>
      </c>
      <c r="G64" s="348" t="s">
        <v>308</v>
      </c>
      <c r="H64" s="332">
        <f>'Cash cont'!AA$8/3</f>
        <v>0</v>
      </c>
      <c r="K64" s="650"/>
      <c r="L64" s="721"/>
      <c r="M64" s="342" t="s">
        <v>215</v>
      </c>
      <c r="N64" s="348" t="s">
        <v>308</v>
      </c>
      <c r="O64" s="332">
        <f>'Cash cont'!AA$9/3</f>
        <v>0</v>
      </c>
      <c r="R64" s="650"/>
      <c r="S64" s="721"/>
      <c r="T64" s="342" t="s">
        <v>215</v>
      </c>
      <c r="U64" s="348" t="s">
        <v>308</v>
      </c>
      <c r="V64" s="332">
        <f>'Cash cont'!V$10/3</f>
        <v>0</v>
      </c>
    </row>
    <row r="65" spans="4:22" ht="29.5" thickBot="1">
      <c r="D65" s="647"/>
      <c r="E65" s="658"/>
      <c r="F65" s="339" t="s">
        <v>216</v>
      </c>
      <c r="G65" s="348" t="s">
        <v>309</v>
      </c>
      <c r="H65" s="332">
        <f>'Cash cont'!AA$8/3</f>
        <v>0</v>
      </c>
      <c r="K65" s="647"/>
      <c r="L65" s="658"/>
      <c r="M65" s="339" t="s">
        <v>216</v>
      </c>
      <c r="N65" s="348" t="s">
        <v>309</v>
      </c>
      <c r="O65" s="332">
        <f>'Cash cont'!AA$9/3</f>
        <v>0</v>
      </c>
      <c r="R65" s="647"/>
      <c r="S65" s="658"/>
      <c r="T65" s="339" t="s">
        <v>216</v>
      </c>
      <c r="U65" s="348" t="s">
        <v>309</v>
      </c>
      <c r="V65" s="332">
        <f>'Cash cont'!V$10/3</f>
        <v>0</v>
      </c>
    </row>
    <row r="66" spans="4:22" ht="29.5" thickBot="1">
      <c r="D66" s="646" t="s">
        <v>104</v>
      </c>
      <c r="E66" s="646" t="s">
        <v>201</v>
      </c>
      <c r="F66" s="338" t="s">
        <v>218</v>
      </c>
      <c r="G66" s="348" t="s">
        <v>310</v>
      </c>
      <c r="H66" s="332">
        <f>'Cash cont'!AB$8/3</f>
        <v>0</v>
      </c>
      <c r="K66" s="646" t="s">
        <v>104</v>
      </c>
      <c r="L66" s="646" t="s">
        <v>201</v>
      </c>
      <c r="M66" s="338" t="s">
        <v>218</v>
      </c>
      <c r="N66" s="348" t="s">
        <v>310</v>
      </c>
      <c r="O66" s="332">
        <f>'Cash cont'!AB$9/3</f>
        <v>0</v>
      </c>
      <c r="R66" s="646" t="s">
        <v>104</v>
      </c>
      <c r="S66" s="646" t="s">
        <v>201</v>
      </c>
      <c r="T66" s="338" t="s">
        <v>218</v>
      </c>
      <c r="U66" s="348" t="s">
        <v>310</v>
      </c>
      <c r="V66" s="332">
        <f>'Cash cont'!W$10/3</f>
        <v>0</v>
      </c>
    </row>
    <row r="67" spans="4:22" ht="29.5" thickBot="1">
      <c r="D67" s="650"/>
      <c r="E67" s="650"/>
      <c r="F67" s="342" t="s">
        <v>219</v>
      </c>
      <c r="G67" s="348" t="s">
        <v>311</v>
      </c>
      <c r="H67" s="332">
        <f>'Cash cont'!AB$8/3</f>
        <v>0</v>
      </c>
      <c r="K67" s="650"/>
      <c r="L67" s="650"/>
      <c r="M67" s="342" t="s">
        <v>219</v>
      </c>
      <c r="N67" s="348" t="s">
        <v>311</v>
      </c>
      <c r="O67" s="332">
        <f>'Cash cont'!AB$9/3</f>
        <v>0</v>
      </c>
      <c r="R67" s="650"/>
      <c r="S67" s="650"/>
      <c r="T67" s="342" t="s">
        <v>219</v>
      </c>
      <c r="U67" s="348" t="s">
        <v>311</v>
      </c>
      <c r="V67" s="332">
        <f>'Cash cont'!W$10/3</f>
        <v>0</v>
      </c>
    </row>
    <row r="68" spans="4:22" ht="29.5" thickBot="1">
      <c r="D68" s="647"/>
      <c r="E68" s="647"/>
      <c r="F68" s="339" t="s">
        <v>220</v>
      </c>
      <c r="G68" s="348" t="s">
        <v>312</v>
      </c>
      <c r="H68" s="341">
        <f>'Cash cont'!AB$8/3</f>
        <v>0</v>
      </c>
      <c r="K68" s="647"/>
      <c r="L68" s="647"/>
      <c r="M68" s="339" t="s">
        <v>220</v>
      </c>
      <c r="N68" s="348" t="s">
        <v>312</v>
      </c>
      <c r="O68" s="341">
        <f>'Cash cont'!AB$9/3</f>
        <v>0</v>
      </c>
      <c r="R68" s="647"/>
      <c r="S68" s="647"/>
      <c r="T68" s="339" t="s">
        <v>220</v>
      </c>
      <c r="U68" s="348" t="s">
        <v>312</v>
      </c>
      <c r="V68" s="341">
        <f>'Cash cont'!W$10/3</f>
        <v>0</v>
      </c>
    </row>
  </sheetData>
  <sheetProtection algorithmName="SHA-512" hashValue="Syo4NbRSKekZnI/ofsKTyqAm6zr/sjjaeoKcGhM5PiPNs2v10klhPEa4BIHDmJRALQOs8WZyEckk2xEk/PPLEQ==" saltValue="TrLrlvGMBlFHeX6juRvwyw==" spinCount="100000" sheet="1" objects="1" scenarios="1"/>
  <mergeCells count="143">
    <mergeCell ref="R66:R68"/>
    <mergeCell ref="S66:S68"/>
    <mergeCell ref="R47:R49"/>
    <mergeCell ref="S47:S49"/>
    <mergeCell ref="R50:R52"/>
    <mergeCell ref="S50:S52"/>
    <mergeCell ref="R53:R55"/>
    <mergeCell ref="S53:S55"/>
    <mergeCell ref="R56:V56"/>
    <mergeCell ref="R57:R59"/>
    <mergeCell ref="S57:S59"/>
    <mergeCell ref="R60:R62"/>
    <mergeCell ref="S60:S62"/>
    <mergeCell ref="R14:R16"/>
    <mergeCell ref="S14:S16"/>
    <mergeCell ref="R17:V17"/>
    <mergeCell ref="R18:R20"/>
    <mergeCell ref="S18:S20"/>
    <mergeCell ref="R21:R23"/>
    <mergeCell ref="S21:S23"/>
    <mergeCell ref="R63:R65"/>
    <mergeCell ref="S63:S65"/>
    <mergeCell ref="R4:V4"/>
    <mergeCell ref="R5:V5"/>
    <mergeCell ref="R6:S6"/>
    <mergeCell ref="T6:V6"/>
    <mergeCell ref="R7:V7"/>
    <mergeCell ref="R8:S8"/>
    <mergeCell ref="R9:V10"/>
    <mergeCell ref="R11:R13"/>
    <mergeCell ref="S11:S13"/>
    <mergeCell ref="R40:R42"/>
    <mergeCell ref="S40:S42"/>
    <mergeCell ref="R43:V43"/>
    <mergeCell ref="R44:R46"/>
    <mergeCell ref="S44:S46"/>
    <mergeCell ref="R24:R26"/>
    <mergeCell ref="S24:S26"/>
    <mergeCell ref="R27:R29"/>
    <mergeCell ref="S27:S29"/>
    <mergeCell ref="R30:V30"/>
    <mergeCell ref="R31:R33"/>
    <mergeCell ref="S31:S33"/>
    <mergeCell ref="R34:R36"/>
    <mergeCell ref="S34:S36"/>
    <mergeCell ref="R37:R39"/>
    <mergeCell ref="S37:S39"/>
    <mergeCell ref="J7:J8"/>
    <mergeCell ref="A7:B8"/>
    <mergeCell ref="D21:D23"/>
    <mergeCell ref="D24:D26"/>
    <mergeCell ref="D27:D29"/>
    <mergeCell ref="D7:H7"/>
    <mergeCell ref="L24:L26"/>
    <mergeCell ref="E21:E23"/>
    <mergeCell ref="L21:L23"/>
    <mergeCell ref="L17:O17"/>
    <mergeCell ref="L18:L20"/>
    <mergeCell ref="E24:E26"/>
    <mergeCell ref="K24:K26"/>
    <mergeCell ref="D6:E6"/>
    <mergeCell ref="D4:H4"/>
    <mergeCell ref="D17:H17"/>
    <mergeCell ref="D18:D20"/>
    <mergeCell ref="E11:E13"/>
    <mergeCell ref="D11:D13"/>
    <mergeCell ref="D14:D16"/>
    <mergeCell ref="D9:H10"/>
    <mergeCell ref="D8:E8"/>
    <mergeCell ref="E14:E16"/>
    <mergeCell ref="F6:H6"/>
    <mergeCell ref="D5:H5"/>
    <mergeCell ref="E18:E20"/>
    <mergeCell ref="L66:L68"/>
    <mergeCell ref="E63:E65"/>
    <mergeCell ref="D63:D65"/>
    <mergeCell ref="L63:L65"/>
    <mergeCell ref="E60:E62"/>
    <mergeCell ref="D60:D62"/>
    <mergeCell ref="L60:L62"/>
    <mergeCell ref="K60:K62"/>
    <mergeCell ref="K63:K65"/>
    <mergeCell ref="K66:K68"/>
    <mergeCell ref="E66:E68"/>
    <mergeCell ref="D66:D68"/>
    <mergeCell ref="L56:O56"/>
    <mergeCell ref="E57:E59"/>
    <mergeCell ref="D57:D59"/>
    <mergeCell ref="L57:L59"/>
    <mergeCell ref="E53:E55"/>
    <mergeCell ref="D53:D55"/>
    <mergeCell ref="L53:L55"/>
    <mergeCell ref="K53:K55"/>
    <mergeCell ref="K57:K59"/>
    <mergeCell ref="D56:H56"/>
    <mergeCell ref="L50:L52"/>
    <mergeCell ref="E47:E49"/>
    <mergeCell ref="D47:D49"/>
    <mergeCell ref="L47:L49"/>
    <mergeCell ref="L43:O43"/>
    <mergeCell ref="E44:E46"/>
    <mergeCell ref="D44:D46"/>
    <mergeCell ref="L44:L46"/>
    <mergeCell ref="K44:K46"/>
    <mergeCell ref="K47:K49"/>
    <mergeCell ref="K50:K52"/>
    <mergeCell ref="E50:E52"/>
    <mergeCell ref="D50:D52"/>
    <mergeCell ref="D43:H43"/>
    <mergeCell ref="L40:L42"/>
    <mergeCell ref="E37:E39"/>
    <mergeCell ref="D37:D39"/>
    <mergeCell ref="L37:L39"/>
    <mergeCell ref="E34:E36"/>
    <mergeCell ref="D34:D36"/>
    <mergeCell ref="L34:L36"/>
    <mergeCell ref="K40:K42"/>
    <mergeCell ref="E40:E42"/>
    <mergeCell ref="D40:D42"/>
    <mergeCell ref="K34:K36"/>
    <mergeCell ref="K37:K39"/>
    <mergeCell ref="L30:O30"/>
    <mergeCell ref="E31:E33"/>
    <mergeCell ref="D31:D33"/>
    <mergeCell ref="L31:L33"/>
    <mergeCell ref="E27:E29"/>
    <mergeCell ref="L27:L29"/>
    <mergeCell ref="D30:H30"/>
    <mergeCell ref="K27:K29"/>
    <mergeCell ref="K31:K33"/>
    <mergeCell ref="K4:O4"/>
    <mergeCell ref="K11:K13"/>
    <mergeCell ref="K14:K16"/>
    <mergeCell ref="K18:K20"/>
    <mergeCell ref="K21:K23"/>
    <mergeCell ref="L14:L16"/>
    <mergeCell ref="M6:O6"/>
    <mergeCell ref="L11:L13"/>
    <mergeCell ref="K9:O10"/>
    <mergeCell ref="K8:L8"/>
    <mergeCell ref="K7:O7"/>
    <mergeCell ref="K6:L6"/>
    <mergeCell ref="K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374"/>
  <sheetViews>
    <sheetView zoomScale="110" zoomScaleNormal="110" workbookViewId="0">
      <pane ySplit="7" topLeftCell="A8" activePane="bottomLeft" state="frozen"/>
      <selection pane="bottomLeft" activeCell="T21" sqref="T21"/>
    </sheetView>
  </sheetViews>
  <sheetFormatPr defaultColWidth="8.6328125" defaultRowHeight="14"/>
  <cols>
    <col min="1" max="1" width="8.6328125" style="1"/>
    <col min="2" max="2" width="9.81640625" style="1" customWidth="1"/>
    <col min="3" max="4" width="11.81640625" style="1" customWidth="1"/>
    <col min="5" max="5" width="53.81640625" style="1" customWidth="1"/>
    <col min="6" max="6" width="27.1796875" style="1" customWidth="1"/>
    <col min="7" max="9" width="13.1796875" style="1" customWidth="1"/>
    <col min="10" max="12" width="13.36328125" style="1" customWidth="1"/>
    <col min="13" max="13" width="8.6328125" style="1"/>
    <col min="14" max="14" width="5.36328125" style="1" customWidth="1"/>
    <col min="15" max="15" width="45" style="1" customWidth="1"/>
    <col min="16" max="16" width="9.6328125" style="1" customWidth="1"/>
    <col min="17" max="17" width="5.1796875" style="1" bestFit="1" customWidth="1"/>
    <col min="18" max="18" width="5.453125" style="1" bestFit="1" customWidth="1"/>
    <col min="19" max="20" width="5.1796875" style="1" bestFit="1" customWidth="1"/>
    <col min="21" max="21" width="13.81640625" style="1" bestFit="1" customWidth="1"/>
    <col min="22" max="16384" width="8.6328125" style="1"/>
  </cols>
  <sheetData>
    <row r="1" spans="2:21" ht="20" customHeight="1" thickBot="1"/>
    <row r="2" spans="2:21" ht="46" customHeight="1" thickBot="1">
      <c r="B2" s="450">
        <f>'Information and Instructions'!C7</f>
        <v>0</v>
      </c>
      <c r="C2" s="451"/>
      <c r="D2" s="451"/>
      <c r="E2" s="451"/>
      <c r="F2" s="451"/>
      <c r="G2" s="451"/>
      <c r="H2" s="451"/>
      <c r="I2" s="451"/>
      <c r="J2" s="451"/>
      <c r="K2" s="451"/>
      <c r="L2" s="452"/>
      <c r="O2" s="183" t="s">
        <v>1</v>
      </c>
    </row>
    <row r="3" spans="2:21" ht="24" customHeight="1">
      <c r="B3" s="456" t="s">
        <v>44</v>
      </c>
      <c r="C3" s="457"/>
      <c r="D3" s="457"/>
      <c r="E3" s="457"/>
      <c r="F3" s="457"/>
      <c r="G3" s="457"/>
      <c r="H3" s="457"/>
      <c r="I3" s="457"/>
      <c r="J3" s="457"/>
      <c r="K3" s="457"/>
      <c r="L3" s="458"/>
    </row>
    <row r="4" spans="2:21" ht="20" customHeight="1" thickBot="1">
      <c r="B4" s="453" t="s">
        <v>45</v>
      </c>
      <c r="C4" s="454"/>
      <c r="D4" s="454"/>
      <c r="E4" s="454"/>
      <c r="F4" s="454"/>
      <c r="G4" s="454"/>
      <c r="H4" s="454"/>
      <c r="I4" s="454"/>
      <c r="J4" s="454"/>
      <c r="K4" s="454"/>
      <c r="L4" s="455"/>
    </row>
    <row r="5" spans="2:21" ht="18" customHeight="1" thickBot="1">
      <c r="B5" s="464" t="s">
        <v>46</v>
      </c>
      <c r="C5" s="462" t="s">
        <v>47</v>
      </c>
      <c r="D5" s="190"/>
      <c r="E5" s="462" t="s">
        <v>48</v>
      </c>
      <c r="F5" s="190"/>
      <c r="G5" s="462" t="s">
        <v>137</v>
      </c>
      <c r="H5" s="190"/>
      <c r="I5" s="302"/>
      <c r="J5" s="459" t="s">
        <v>51</v>
      </c>
      <c r="K5" s="460"/>
      <c r="L5" s="461"/>
    </row>
    <row r="6" spans="2:21" ht="18" customHeight="1" thickBot="1">
      <c r="B6" s="463"/>
      <c r="C6" s="463"/>
      <c r="D6" s="463" t="s">
        <v>314</v>
      </c>
      <c r="E6" s="463"/>
      <c r="F6" s="463" t="s">
        <v>313</v>
      </c>
      <c r="G6" s="463"/>
      <c r="H6" s="191" t="s">
        <v>181</v>
      </c>
      <c r="I6" s="303" t="s">
        <v>182</v>
      </c>
      <c r="J6" s="468" t="s">
        <v>180</v>
      </c>
      <c r="K6" s="460"/>
      <c r="L6" s="469"/>
      <c r="O6" s="133" t="s">
        <v>52</v>
      </c>
    </row>
    <row r="7" spans="2:21" ht="18" customHeight="1" thickBot="1">
      <c r="B7" s="465"/>
      <c r="C7" s="463"/>
      <c r="D7" s="466"/>
      <c r="E7" s="463"/>
      <c r="F7" s="466"/>
      <c r="G7" s="463"/>
      <c r="H7" s="191"/>
      <c r="I7" s="303"/>
      <c r="J7" s="290" t="s">
        <v>53</v>
      </c>
      <c r="K7" s="291" t="s">
        <v>54</v>
      </c>
      <c r="L7" s="292" t="s">
        <v>18</v>
      </c>
      <c r="O7" s="467" t="s">
        <v>55</v>
      </c>
    </row>
    <row r="8" spans="2:21" ht="36" customHeight="1">
      <c r="B8" s="436" t="str">
        <f>Quarters!D4</f>
        <v>FY2026/27 Q1</v>
      </c>
      <c r="C8" s="23"/>
      <c r="D8" s="23"/>
      <c r="E8" s="24"/>
      <c r="F8" s="24"/>
      <c r="G8" s="299"/>
      <c r="H8" s="293"/>
      <c r="I8" s="307">
        <f>H8-G8</f>
        <v>0</v>
      </c>
      <c r="J8" s="439">
        <f>'Staff '!$AE$16+'Staff '!$AE$48</f>
        <v>0</v>
      </c>
      <c r="K8" s="442">
        <f>Opex!$E$23+Opex!$E$46</f>
        <v>0</v>
      </c>
      <c r="L8" s="445">
        <f>SUM(J8:K10)</f>
        <v>0</v>
      </c>
      <c r="O8" s="467"/>
    </row>
    <row r="9" spans="2:21" ht="36" customHeight="1">
      <c r="B9" s="448"/>
      <c r="C9" s="26"/>
      <c r="D9" s="26"/>
      <c r="E9" s="27"/>
      <c r="F9" s="27"/>
      <c r="G9" s="300"/>
      <c r="H9" s="294"/>
      <c r="I9" s="308">
        <f t="shared" ref="I9:I79" si="0">H9-G9</f>
        <v>0</v>
      </c>
      <c r="J9" s="440"/>
      <c r="K9" s="443"/>
      <c r="L9" s="446"/>
      <c r="O9" s="467"/>
      <c r="U9" s="288"/>
    </row>
    <row r="10" spans="2:21" ht="36" customHeight="1" thickBot="1">
      <c r="B10" s="449"/>
      <c r="C10" s="29"/>
      <c r="D10" s="29"/>
      <c r="E10" s="30"/>
      <c r="F10" s="30"/>
      <c r="G10" s="301"/>
      <c r="H10" s="295"/>
      <c r="I10" s="309">
        <f t="shared" si="0"/>
        <v>0</v>
      </c>
      <c r="J10" s="441"/>
      <c r="K10" s="444"/>
      <c r="L10" s="447"/>
      <c r="O10" s="5" t="s">
        <v>56</v>
      </c>
      <c r="U10" s="288"/>
    </row>
    <row r="11" spans="2:21" ht="36" customHeight="1">
      <c r="B11" s="436" t="str">
        <f>Quarters!D5</f>
        <v>FY2026/27 Q2</v>
      </c>
      <c r="C11" s="23"/>
      <c r="D11" s="23"/>
      <c r="E11" s="24"/>
      <c r="F11" s="24"/>
      <c r="G11" s="299"/>
      <c r="H11" s="293"/>
      <c r="I11" s="307">
        <f t="shared" si="0"/>
        <v>0</v>
      </c>
      <c r="J11" s="439">
        <f>'Staff '!$AF$16+'Staff '!$AF$48</f>
        <v>0</v>
      </c>
      <c r="K11" s="442">
        <f>Opex!$F$23+Opex!$F$46</f>
        <v>0</v>
      </c>
      <c r="L11" s="445">
        <f>SUM(J11:K13)</f>
        <v>0</v>
      </c>
      <c r="O11" s="306" t="s">
        <v>57</v>
      </c>
      <c r="U11" s="288"/>
    </row>
    <row r="12" spans="2:21" ht="36" customHeight="1">
      <c r="B12" s="448"/>
      <c r="C12" s="26"/>
      <c r="D12" s="26"/>
      <c r="E12" s="27"/>
      <c r="F12" s="27"/>
      <c r="G12" s="300"/>
      <c r="H12" s="294"/>
      <c r="I12" s="308">
        <f t="shared" si="0"/>
        <v>0</v>
      </c>
      <c r="J12" s="440"/>
      <c r="K12" s="443"/>
      <c r="L12" s="446"/>
      <c r="O12" s="136" t="s">
        <v>58</v>
      </c>
      <c r="U12" s="288"/>
    </row>
    <row r="13" spans="2:21" ht="36" customHeight="1" thickBot="1">
      <c r="B13" s="449"/>
      <c r="C13" s="29"/>
      <c r="D13" s="29"/>
      <c r="E13" s="30"/>
      <c r="F13" s="30"/>
      <c r="G13" s="301"/>
      <c r="H13" s="295"/>
      <c r="I13" s="309">
        <f t="shared" si="0"/>
        <v>0</v>
      </c>
      <c r="J13" s="441"/>
      <c r="K13" s="444"/>
      <c r="L13" s="447"/>
      <c r="O13" s="6" t="s">
        <v>59</v>
      </c>
      <c r="U13" s="288"/>
    </row>
    <row r="14" spans="2:21" ht="36" customHeight="1">
      <c r="B14" s="436" t="str">
        <f>Quarters!D6</f>
        <v>FY2026/27 Q3</v>
      </c>
      <c r="C14" s="23"/>
      <c r="D14" s="23"/>
      <c r="E14" s="24"/>
      <c r="F14" s="24"/>
      <c r="G14" s="299"/>
      <c r="H14" s="293"/>
      <c r="I14" s="307">
        <f t="shared" si="0"/>
        <v>0</v>
      </c>
      <c r="J14" s="439">
        <f>'Staff '!$AG$16+'Staff '!$AG$48</f>
        <v>0</v>
      </c>
      <c r="K14" s="442">
        <f>Opex!$G$23+Opex!$G$46</f>
        <v>0</v>
      </c>
      <c r="L14" s="445">
        <f>SUM(J14:K16)</f>
        <v>0</v>
      </c>
      <c r="U14" s="288"/>
    </row>
    <row r="15" spans="2:21" ht="36" customHeight="1">
      <c r="B15" s="448"/>
      <c r="C15" s="26"/>
      <c r="D15" s="26"/>
      <c r="E15" s="27"/>
      <c r="F15" s="27"/>
      <c r="G15" s="300"/>
      <c r="H15" s="294"/>
      <c r="I15" s="308">
        <f t="shared" si="0"/>
        <v>0</v>
      </c>
      <c r="J15" s="440"/>
      <c r="K15" s="443"/>
      <c r="L15" s="446"/>
      <c r="U15" s="288"/>
    </row>
    <row r="16" spans="2:21" ht="36" customHeight="1" thickBot="1">
      <c r="B16" s="449"/>
      <c r="C16" s="135"/>
      <c r="D16" s="135"/>
      <c r="E16" s="30"/>
      <c r="F16" s="30"/>
      <c r="G16" s="301"/>
      <c r="H16" s="295"/>
      <c r="I16" s="309">
        <f t="shared" si="0"/>
        <v>0</v>
      </c>
      <c r="J16" s="441"/>
      <c r="K16" s="444"/>
      <c r="L16" s="447"/>
      <c r="P16" s="197"/>
      <c r="U16" s="288"/>
    </row>
    <row r="17" spans="2:21" ht="36" customHeight="1">
      <c r="B17" s="436" t="str">
        <f>Quarters!D7</f>
        <v>FY2026/27 Q4</v>
      </c>
      <c r="C17" s="23"/>
      <c r="D17" s="23"/>
      <c r="E17" s="24"/>
      <c r="F17" s="24"/>
      <c r="G17" s="299"/>
      <c r="H17" s="293"/>
      <c r="I17" s="307">
        <f t="shared" si="0"/>
        <v>0</v>
      </c>
      <c r="J17" s="439">
        <f>'Staff '!$AH$16+'Staff '!$AH$48</f>
        <v>0</v>
      </c>
      <c r="K17" s="442">
        <f>Opex!$H$23+Opex!$H$46</f>
        <v>0</v>
      </c>
      <c r="L17" s="445">
        <f>SUM(J17:K19)</f>
        <v>0</v>
      </c>
      <c r="P17" s="197"/>
      <c r="U17" s="288"/>
    </row>
    <row r="18" spans="2:21" ht="36" customHeight="1">
      <c r="B18" s="448"/>
      <c r="C18" s="26"/>
      <c r="D18" s="26"/>
      <c r="E18" s="27"/>
      <c r="F18" s="27"/>
      <c r="G18" s="300"/>
      <c r="H18" s="294"/>
      <c r="I18" s="308">
        <f t="shared" si="0"/>
        <v>0</v>
      </c>
      <c r="J18" s="440"/>
      <c r="K18" s="443"/>
      <c r="L18" s="446"/>
      <c r="U18" s="288"/>
    </row>
    <row r="19" spans="2:21" ht="36" customHeight="1" thickBot="1">
      <c r="B19" s="449"/>
      <c r="C19" s="135"/>
      <c r="D19" s="135"/>
      <c r="E19" s="30"/>
      <c r="F19" s="30"/>
      <c r="G19" s="301"/>
      <c r="H19" s="295"/>
      <c r="I19" s="309">
        <f t="shared" si="0"/>
        <v>0</v>
      </c>
      <c r="J19" s="441"/>
      <c r="K19" s="444"/>
      <c r="L19" s="447"/>
      <c r="P19" s="197">
        <v>46204</v>
      </c>
      <c r="U19" s="288"/>
    </row>
    <row r="20" spans="2:21" ht="36" customHeight="1">
      <c r="B20" s="436" t="str">
        <f>Quarters!D8</f>
        <v>FY2027/28 Q1</v>
      </c>
      <c r="C20" s="23"/>
      <c r="D20" s="23"/>
      <c r="E20" s="24"/>
      <c r="F20" s="24"/>
      <c r="G20" s="299"/>
      <c r="H20" s="293"/>
      <c r="I20" s="307">
        <f t="shared" si="0"/>
        <v>0</v>
      </c>
      <c r="J20" s="439">
        <f>'Staff '!$AI$16+'Staff '!$AI$48</f>
        <v>0</v>
      </c>
      <c r="K20" s="442">
        <f>Opex!$I$23+Opex!$I$46</f>
        <v>0</v>
      </c>
      <c r="L20" s="445">
        <f>SUM(J20:K22)</f>
        <v>0</v>
      </c>
      <c r="P20" s="197">
        <v>48029</v>
      </c>
      <c r="U20" s="288"/>
    </row>
    <row r="21" spans="2:21" ht="36" customHeight="1">
      <c r="B21" s="448"/>
      <c r="C21" s="26"/>
      <c r="D21" s="26"/>
      <c r="E21" s="27"/>
      <c r="F21" s="27"/>
      <c r="G21" s="300"/>
      <c r="H21" s="294"/>
      <c r="I21" s="308">
        <f t="shared" si="0"/>
        <v>0</v>
      </c>
      <c r="J21" s="440"/>
      <c r="K21" s="443"/>
      <c r="L21" s="446"/>
      <c r="U21" s="288"/>
    </row>
    <row r="22" spans="2:21" ht="36" customHeight="1" thickBot="1">
      <c r="B22" s="449"/>
      <c r="C22" s="135"/>
      <c r="D22" s="135"/>
      <c r="E22" s="30"/>
      <c r="F22" s="30"/>
      <c r="G22" s="301"/>
      <c r="H22" s="295"/>
      <c r="I22" s="309">
        <f t="shared" si="0"/>
        <v>0</v>
      </c>
      <c r="J22" s="441"/>
      <c r="K22" s="444"/>
      <c r="L22" s="447"/>
      <c r="U22" s="288"/>
    </row>
    <row r="23" spans="2:21" ht="36" customHeight="1">
      <c r="B23" s="436" t="str">
        <f>Quarters!D9</f>
        <v>FY2027/28 Q2</v>
      </c>
      <c r="C23" s="23"/>
      <c r="D23" s="23"/>
      <c r="E23" s="24"/>
      <c r="F23" s="24"/>
      <c r="G23" s="299"/>
      <c r="H23" s="293"/>
      <c r="I23" s="307">
        <f t="shared" si="0"/>
        <v>0</v>
      </c>
      <c r="J23" s="439">
        <f>'Staff '!$AJ$16+'Staff '!$AJ$48</f>
        <v>0</v>
      </c>
      <c r="K23" s="442">
        <f>Opex!$J$23+Opex!$J$46</f>
        <v>0</v>
      </c>
      <c r="L23" s="445">
        <f>SUM(J23:K25)</f>
        <v>0</v>
      </c>
      <c r="U23" s="288"/>
    </row>
    <row r="24" spans="2:21" ht="36" customHeight="1">
      <c r="B24" s="448"/>
      <c r="C24" s="26"/>
      <c r="D24" s="26"/>
      <c r="E24" s="27"/>
      <c r="F24" s="27"/>
      <c r="G24" s="300"/>
      <c r="H24" s="294"/>
      <c r="I24" s="308">
        <f t="shared" si="0"/>
        <v>0</v>
      </c>
      <c r="J24" s="440"/>
      <c r="K24" s="443"/>
      <c r="L24" s="446"/>
      <c r="U24" s="288"/>
    </row>
    <row r="25" spans="2:21" ht="36" customHeight="1" thickBot="1">
      <c r="B25" s="449"/>
      <c r="C25" s="135"/>
      <c r="D25" s="135"/>
      <c r="E25" s="30"/>
      <c r="F25" s="30"/>
      <c r="G25" s="301"/>
      <c r="H25" s="295"/>
      <c r="I25" s="309">
        <f t="shared" si="0"/>
        <v>0</v>
      </c>
      <c r="J25" s="441"/>
      <c r="K25" s="444"/>
      <c r="L25" s="447"/>
      <c r="U25" s="288"/>
    </row>
    <row r="26" spans="2:21" ht="36" customHeight="1">
      <c r="B26" s="436" t="str">
        <f>Quarters!D10</f>
        <v>FY2027/28 Q3</v>
      </c>
      <c r="C26" s="23"/>
      <c r="D26" s="23"/>
      <c r="E26" s="24"/>
      <c r="F26" s="24"/>
      <c r="G26" s="299"/>
      <c r="H26" s="293"/>
      <c r="I26" s="307">
        <f t="shared" si="0"/>
        <v>0</v>
      </c>
      <c r="J26" s="439">
        <f>'Staff '!$AK$16+'Staff '!$AK$48</f>
        <v>0</v>
      </c>
      <c r="K26" s="442">
        <f>Opex!$K$23+Opex!$K$46</f>
        <v>0</v>
      </c>
      <c r="L26" s="445">
        <f>SUM(J26:K28)</f>
        <v>0</v>
      </c>
      <c r="U26" s="288"/>
    </row>
    <row r="27" spans="2:21" ht="36" customHeight="1">
      <c r="B27" s="448"/>
      <c r="C27" s="26"/>
      <c r="D27" s="26"/>
      <c r="E27" s="27"/>
      <c r="F27" s="27"/>
      <c r="G27" s="300"/>
      <c r="H27" s="294"/>
      <c r="I27" s="308">
        <f t="shared" si="0"/>
        <v>0</v>
      </c>
      <c r="J27" s="440"/>
      <c r="K27" s="443"/>
      <c r="L27" s="446"/>
      <c r="U27" s="288"/>
    </row>
    <row r="28" spans="2:21" ht="36" customHeight="1" thickBot="1">
      <c r="B28" s="449"/>
      <c r="C28" s="135"/>
      <c r="D28" s="135"/>
      <c r="E28" s="30"/>
      <c r="F28" s="30"/>
      <c r="G28" s="301"/>
      <c r="H28" s="295"/>
      <c r="I28" s="309">
        <f t="shared" si="0"/>
        <v>0</v>
      </c>
      <c r="J28" s="441"/>
      <c r="K28" s="444"/>
      <c r="L28" s="447"/>
      <c r="U28" s="288"/>
    </row>
    <row r="29" spans="2:21" ht="36" customHeight="1">
      <c r="B29" s="436" t="str">
        <f>Quarters!D11</f>
        <v>FY2027/28 Q4</v>
      </c>
      <c r="C29" s="23"/>
      <c r="D29" s="23"/>
      <c r="E29" s="24"/>
      <c r="F29" s="24"/>
      <c r="G29" s="299"/>
      <c r="H29" s="293"/>
      <c r="I29" s="307">
        <f t="shared" si="0"/>
        <v>0</v>
      </c>
      <c r="J29" s="439">
        <f>'Staff '!$AL$16+'Staff '!$AL$48</f>
        <v>0</v>
      </c>
      <c r="K29" s="442">
        <f>Opex!$L$23+Opex!$L$46</f>
        <v>0</v>
      </c>
      <c r="L29" s="445">
        <f>SUM(J29:K31)</f>
        <v>0</v>
      </c>
      <c r="U29" s="288"/>
    </row>
    <row r="30" spans="2:21" ht="36" customHeight="1">
      <c r="B30" s="448"/>
      <c r="C30" s="26"/>
      <c r="D30" s="26"/>
      <c r="E30" s="27"/>
      <c r="F30" s="27"/>
      <c r="G30" s="300"/>
      <c r="H30" s="294"/>
      <c r="I30" s="308">
        <f t="shared" si="0"/>
        <v>0</v>
      </c>
      <c r="J30" s="440"/>
      <c r="K30" s="443"/>
      <c r="L30" s="446"/>
      <c r="U30" s="288"/>
    </row>
    <row r="31" spans="2:21" ht="36" customHeight="1" thickBot="1">
      <c r="B31" s="449"/>
      <c r="C31" s="135"/>
      <c r="D31" s="135"/>
      <c r="E31" s="30"/>
      <c r="F31" s="30"/>
      <c r="G31" s="301"/>
      <c r="H31" s="295"/>
      <c r="I31" s="309">
        <f t="shared" si="0"/>
        <v>0</v>
      </c>
      <c r="J31" s="441"/>
      <c r="K31" s="444"/>
      <c r="L31" s="447"/>
      <c r="U31" s="288"/>
    </row>
    <row r="32" spans="2:21" ht="36" customHeight="1">
      <c r="B32" s="436" t="str">
        <f>Quarters!D12</f>
        <v>FY2028/29 Q1</v>
      </c>
      <c r="C32" s="23"/>
      <c r="D32" s="23"/>
      <c r="E32" s="24"/>
      <c r="F32" s="24"/>
      <c r="G32" s="299"/>
      <c r="H32" s="293"/>
      <c r="I32" s="307">
        <f t="shared" si="0"/>
        <v>0</v>
      </c>
      <c r="J32" s="439">
        <f>'Staff '!$AM$16+'Staff '!$AM$48</f>
        <v>0</v>
      </c>
      <c r="K32" s="442">
        <f>Opex!$M$23+Opex!$M$46</f>
        <v>0</v>
      </c>
      <c r="L32" s="445">
        <f>SUM(J32:K34)</f>
        <v>0</v>
      </c>
      <c r="U32" s="288"/>
    </row>
    <row r="33" spans="2:21" ht="36" customHeight="1">
      <c r="B33" s="448"/>
      <c r="C33" s="26"/>
      <c r="D33" s="26"/>
      <c r="E33" s="27"/>
      <c r="F33" s="27"/>
      <c r="G33" s="300"/>
      <c r="H33" s="294"/>
      <c r="I33" s="308">
        <f t="shared" si="0"/>
        <v>0</v>
      </c>
      <c r="J33" s="440"/>
      <c r="K33" s="443"/>
      <c r="L33" s="446"/>
      <c r="U33" s="288"/>
    </row>
    <row r="34" spans="2:21" ht="36" customHeight="1" thickBot="1">
      <c r="B34" s="449"/>
      <c r="C34" s="135"/>
      <c r="D34" s="135"/>
      <c r="E34" s="30"/>
      <c r="F34" s="30"/>
      <c r="G34" s="301"/>
      <c r="H34" s="295"/>
      <c r="I34" s="309">
        <f t="shared" si="0"/>
        <v>0</v>
      </c>
      <c r="J34" s="441"/>
      <c r="K34" s="444"/>
      <c r="L34" s="447"/>
      <c r="U34" s="288"/>
    </row>
    <row r="35" spans="2:21" ht="36" customHeight="1">
      <c r="B35" s="436" t="str">
        <f>Quarters!D13</f>
        <v>FY2028/29 Q2</v>
      </c>
      <c r="C35" s="23"/>
      <c r="D35" s="23"/>
      <c r="E35" s="24"/>
      <c r="F35" s="24"/>
      <c r="G35" s="299"/>
      <c r="H35" s="293"/>
      <c r="I35" s="307">
        <f t="shared" si="0"/>
        <v>0</v>
      </c>
      <c r="J35" s="439">
        <f>'Staff '!$AN$16+'Staff '!$AN$48</f>
        <v>0</v>
      </c>
      <c r="K35" s="442">
        <f>Opex!$N$23+Opex!$N$46</f>
        <v>0</v>
      </c>
      <c r="L35" s="445">
        <f>SUM(J35:K37)</f>
        <v>0</v>
      </c>
      <c r="U35" s="288"/>
    </row>
    <row r="36" spans="2:21" ht="36" customHeight="1">
      <c r="B36" s="448"/>
      <c r="C36" s="26"/>
      <c r="D36" s="26"/>
      <c r="E36" s="27"/>
      <c r="F36" s="27"/>
      <c r="G36" s="300"/>
      <c r="H36" s="294"/>
      <c r="I36" s="308">
        <f t="shared" si="0"/>
        <v>0</v>
      </c>
      <c r="J36" s="440"/>
      <c r="K36" s="443"/>
      <c r="L36" s="446"/>
      <c r="U36" s="288"/>
    </row>
    <row r="37" spans="2:21" ht="36" customHeight="1" thickBot="1">
      <c r="B37" s="449"/>
      <c r="C37" s="29"/>
      <c r="D37" s="29"/>
      <c r="E37" s="30"/>
      <c r="F37" s="30"/>
      <c r="G37" s="301"/>
      <c r="H37" s="295"/>
      <c r="I37" s="309">
        <f t="shared" si="0"/>
        <v>0</v>
      </c>
      <c r="J37" s="441"/>
      <c r="K37" s="444"/>
      <c r="L37" s="447"/>
      <c r="U37" s="288"/>
    </row>
    <row r="38" spans="2:21" ht="36" customHeight="1">
      <c r="B38" s="436" t="str">
        <f>Quarters!D14</f>
        <v>FY2028/29 Q3</v>
      </c>
      <c r="C38" s="23"/>
      <c r="D38" s="23"/>
      <c r="E38" s="24"/>
      <c r="F38" s="24"/>
      <c r="G38" s="299"/>
      <c r="H38" s="293"/>
      <c r="I38" s="307">
        <f t="shared" si="0"/>
        <v>0</v>
      </c>
      <c r="J38" s="439">
        <f>'Staff '!$AO$16+'Staff '!$AO$48</f>
        <v>0</v>
      </c>
      <c r="K38" s="442">
        <f>Opex!$O$23+Opex!$O$46</f>
        <v>0</v>
      </c>
      <c r="L38" s="445">
        <f>SUM(J38:K40)</f>
        <v>0</v>
      </c>
      <c r="U38" s="288"/>
    </row>
    <row r="39" spans="2:21" ht="36" customHeight="1">
      <c r="B39" s="448"/>
      <c r="C39" s="26"/>
      <c r="D39" s="26"/>
      <c r="E39" s="27"/>
      <c r="F39" s="27"/>
      <c r="G39" s="300"/>
      <c r="H39" s="294"/>
      <c r="I39" s="308">
        <f t="shared" si="0"/>
        <v>0</v>
      </c>
      <c r="J39" s="440"/>
      <c r="K39" s="443"/>
      <c r="L39" s="446"/>
      <c r="U39" s="288"/>
    </row>
    <row r="40" spans="2:21" ht="36" customHeight="1" thickBot="1">
      <c r="B40" s="449"/>
      <c r="C40" s="29"/>
      <c r="D40" s="29"/>
      <c r="E40" s="30"/>
      <c r="F40" s="30"/>
      <c r="G40" s="301"/>
      <c r="H40" s="295"/>
      <c r="I40" s="309">
        <f t="shared" si="0"/>
        <v>0</v>
      </c>
      <c r="J40" s="441"/>
      <c r="K40" s="444"/>
      <c r="L40" s="447"/>
      <c r="U40" s="288"/>
    </row>
    <row r="41" spans="2:21" ht="36" customHeight="1">
      <c r="B41" s="436" t="str">
        <f>Quarters!D15</f>
        <v>FY2028/29 Q4</v>
      </c>
      <c r="C41" s="23"/>
      <c r="D41" s="23"/>
      <c r="E41" s="24"/>
      <c r="F41" s="24"/>
      <c r="G41" s="299"/>
      <c r="H41" s="293"/>
      <c r="I41" s="307">
        <f t="shared" si="0"/>
        <v>0</v>
      </c>
      <c r="J41" s="439">
        <f>'Staff '!$AP$16+'Staff '!$AP$48</f>
        <v>0</v>
      </c>
      <c r="K41" s="442">
        <f>Opex!$P$23+Opex!$P$46</f>
        <v>0</v>
      </c>
      <c r="L41" s="445">
        <f>SUM(J41:K43)</f>
        <v>0</v>
      </c>
      <c r="U41" s="288"/>
    </row>
    <row r="42" spans="2:21" ht="36" customHeight="1">
      <c r="B42" s="448"/>
      <c r="C42" s="26"/>
      <c r="D42" s="26"/>
      <c r="E42" s="27"/>
      <c r="F42" s="27"/>
      <c r="G42" s="300"/>
      <c r="H42" s="294"/>
      <c r="I42" s="308">
        <f t="shared" si="0"/>
        <v>0</v>
      </c>
      <c r="J42" s="440"/>
      <c r="K42" s="443"/>
      <c r="L42" s="446"/>
      <c r="U42" s="288"/>
    </row>
    <row r="43" spans="2:21" ht="36" customHeight="1" thickBot="1">
      <c r="B43" s="449"/>
      <c r="C43" s="29"/>
      <c r="D43" s="29"/>
      <c r="E43" s="30"/>
      <c r="F43" s="30"/>
      <c r="G43" s="301"/>
      <c r="H43" s="295"/>
      <c r="I43" s="309">
        <f t="shared" si="0"/>
        <v>0</v>
      </c>
      <c r="J43" s="441"/>
      <c r="K43" s="444"/>
      <c r="L43" s="447"/>
      <c r="U43" s="288"/>
    </row>
    <row r="44" spans="2:21" ht="36" customHeight="1">
      <c r="B44" s="436" t="str">
        <f>Quarters!D16</f>
        <v>FY2029/30 Q1</v>
      </c>
      <c r="C44" s="23"/>
      <c r="D44" s="23"/>
      <c r="E44" s="24"/>
      <c r="F44" s="24"/>
      <c r="G44" s="299"/>
      <c r="H44" s="293"/>
      <c r="I44" s="307">
        <f t="shared" si="0"/>
        <v>0</v>
      </c>
      <c r="J44" s="439">
        <f>'Staff '!$AQ$16+'Staff '!$AQ$48</f>
        <v>0</v>
      </c>
      <c r="K44" s="442">
        <f>Opex!$Q$23+Opex!$Q$46</f>
        <v>0</v>
      </c>
      <c r="L44" s="445">
        <f>SUM(J44:K46)</f>
        <v>0</v>
      </c>
      <c r="U44" s="288"/>
    </row>
    <row r="45" spans="2:21" ht="36" customHeight="1">
      <c r="B45" s="448"/>
      <c r="C45" s="26"/>
      <c r="D45" s="26"/>
      <c r="E45" s="27"/>
      <c r="F45" s="27"/>
      <c r="G45" s="300"/>
      <c r="H45" s="294"/>
      <c r="I45" s="308">
        <f t="shared" si="0"/>
        <v>0</v>
      </c>
      <c r="J45" s="440"/>
      <c r="K45" s="443"/>
      <c r="L45" s="446"/>
      <c r="U45" s="288"/>
    </row>
    <row r="46" spans="2:21" ht="36" customHeight="1" thickBot="1">
      <c r="B46" s="449"/>
      <c r="C46" s="29"/>
      <c r="D46" s="29"/>
      <c r="E46" s="30"/>
      <c r="F46" s="30"/>
      <c r="G46" s="301"/>
      <c r="H46" s="295"/>
      <c r="I46" s="309">
        <f t="shared" si="0"/>
        <v>0</v>
      </c>
      <c r="J46" s="441"/>
      <c r="K46" s="444"/>
      <c r="L46" s="447"/>
      <c r="U46" s="288"/>
    </row>
    <row r="47" spans="2:21" ht="36" customHeight="1">
      <c r="B47" s="436" t="str">
        <f>Quarters!D17</f>
        <v>FY2029/30 Q2</v>
      </c>
      <c r="C47" s="23"/>
      <c r="D47" s="23"/>
      <c r="E47" s="24"/>
      <c r="F47" s="24"/>
      <c r="G47" s="299"/>
      <c r="H47" s="293"/>
      <c r="I47" s="307">
        <f t="shared" si="0"/>
        <v>0</v>
      </c>
      <c r="J47" s="439">
        <f>'Staff '!$AR$16+'Staff '!$AR$48</f>
        <v>0</v>
      </c>
      <c r="K47" s="442">
        <f>Opex!$R$23+Opex!$R$46</f>
        <v>0</v>
      </c>
      <c r="L47" s="445">
        <f>SUM(J47:K49)</f>
        <v>0</v>
      </c>
      <c r="U47" s="288"/>
    </row>
    <row r="48" spans="2:21" ht="36" customHeight="1">
      <c r="B48" s="448"/>
      <c r="C48" s="26"/>
      <c r="D48" s="26"/>
      <c r="E48" s="27"/>
      <c r="F48" s="27"/>
      <c r="G48" s="300"/>
      <c r="H48" s="294"/>
      <c r="I48" s="308">
        <f t="shared" si="0"/>
        <v>0</v>
      </c>
      <c r="J48" s="440"/>
      <c r="K48" s="443"/>
      <c r="L48" s="446"/>
      <c r="U48" s="288"/>
    </row>
    <row r="49" spans="2:21" ht="36" customHeight="1" thickBot="1">
      <c r="B49" s="449"/>
      <c r="C49" s="29"/>
      <c r="D49" s="29"/>
      <c r="E49" s="30"/>
      <c r="F49" s="30"/>
      <c r="G49" s="301"/>
      <c r="H49" s="295"/>
      <c r="I49" s="309">
        <f t="shared" si="0"/>
        <v>0</v>
      </c>
      <c r="J49" s="441"/>
      <c r="K49" s="444"/>
      <c r="L49" s="447"/>
      <c r="U49" s="288"/>
    </row>
    <row r="50" spans="2:21" ht="36" customHeight="1">
      <c r="B50" s="436" t="str">
        <f>Quarters!D18</f>
        <v>FY2029/30 Q3</v>
      </c>
      <c r="C50" s="23"/>
      <c r="D50" s="23"/>
      <c r="E50" s="24"/>
      <c r="F50" s="24"/>
      <c r="G50" s="299"/>
      <c r="H50" s="293"/>
      <c r="I50" s="307">
        <f t="shared" si="0"/>
        <v>0</v>
      </c>
      <c r="J50" s="439">
        <f>'Staff '!$AS$16+'Staff '!$AS$48</f>
        <v>0</v>
      </c>
      <c r="K50" s="442">
        <f>Opex!$S$23+Opex!$S$46</f>
        <v>0</v>
      </c>
      <c r="L50" s="445">
        <f>SUM(J50:K52)</f>
        <v>0</v>
      </c>
      <c r="U50" s="288"/>
    </row>
    <row r="51" spans="2:21" ht="36" customHeight="1">
      <c r="B51" s="448"/>
      <c r="C51" s="26"/>
      <c r="D51" s="26"/>
      <c r="E51" s="27"/>
      <c r="F51" s="27"/>
      <c r="G51" s="300"/>
      <c r="H51" s="294"/>
      <c r="I51" s="308">
        <f t="shared" si="0"/>
        <v>0</v>
      </c>
      <c r="J51" s="440"/>
      <c r="K51" s="443"/>
      <c r="L51" s="446"/>
      <c r="U51" s="288"/>
    </row>
    <row r="52" spans="2:21" ht="36" customHeight="1" thickBot="1">
      <c r="B52" s="449"/>
      <c r="C52" s="29"/>
      <c r="D52" s="29"/>
      <c r="E52" s="30"/>
      <c r="F52" s="30"/>
      <c r="G52" s="301"/>
      <c r="H52" s="295"/>
      <c r="I52" s="309">
        <f t="shared" si="0"/>
        <v>0</v>
      </c>
      <c r="J52" s="441"/>
      <c r="K52" s="444"/>
      <c r="L52" s="447"/>
      <c r="U52" s="288"/>
    </row>
    <row r="53" spans="2:21" ht="36" customHeight="1">
      <c r="B53" s="436" t="str">
        <f>Quarters!D19</f>
        <v>FY2029/30 Q4</v>
      </c>
      <c r="C53" s="23"/>
      <c r="D53" s="23"/>
      <c r="E53" s="24"/>
      <c r="F53" s="24"/>
      <c r="G53" s="299"/>
      <c r="H53" s="293"/>
      <c r="I53" s="307">
        <f t="shared" si="0"/>
        <v>0</v>
      </c>
      <c r="J53" s="439">
        <f>'Staff '!$AT$16+'Staff '!$AT$48</f>
        <v>0</v>
      </c>
      <c r="K53" s="442">
        <f>Opex!$T$23+Opex!$T$46</f>
        <v>0</v>
      </c>
      <c r="L53" s="445">
        <f>SUM(J53:K55)</f>
        <v>0</v>
      </c>
      <c r="U53" s="288"/>
    </row>
    <row r="54" spans="2:21" ht="36" customHeight="1">
      <c r="B54" s="448"/>
      <c r="C54" s="26"/>
      <c r="D54" s="26"/>
      <c r="E54" s="27"/>
      <c r="F54" s="27"/>
      <c r="G54" s="300"/>
      <c r="H54" s="294"/>
      <c r="I54" s="308">
        <f t="shared" si="0"/>
        <v>0</v>
      </c>
      <c r="J54" s="440"/>
      <c r="K54" s="443"/>
      <c r="L54" s="446"/>
      <c r="U54" s="288"/>
    </row>
    <row r="55" spans="2:21" ht="36" customHeight="1" thickBot="1">
      <c r="B55" s="449"/>
      <c r="C55" s="29"/>
      <c r="D55" s="29"/>
      <c r="E55" s="30"/>
      <c r="F55" s="30"/>
      <c r="G55" s="301"/>
      <c r="H55" s="295"/>
      <c r="I55" s="309">
        <f t="shared" si="0"/>
        <v>0</v>
      </c>
      <c r="J55" s="441"/>
      <c r="K55" s="444"/>
      <c r="L55" s="447"/>
      <c r="U55" s="288"/>
    </row>
    <row r="56" spans="2:21" ht="36" customHeight="1">
      <c r="B56" s="436" t="str">
        <f>Quarters!D20</f>
        <v>FY2030/31 Q1</v>
      </c>
      <c r="C56" s="23"/>
      <c r="D56" s="23"/>
      <c r="E56" s="24"/>
      <c r="F56" s="24"/>
      <c r="G56" s="299"/>
      <c r="H56" s="296"/>
      <c r="I56" s="307">
        <f t="shared" si="0"/>
        <v>0</v>
      </c>
      <c r="J56" s="439">
        <f>'Staff '!$AU$16+'Staff '!$AU$48</f>
        <v>0</v>
      </c>
      <c r="K56" s="442">
        <f>Opex!$U$23+Opex!$U$46</f>
        <v>0</v>
      </c>
      <c r="L56" s="445">
        <f>SUM(J56:K58)</f>
        <v>0</v>
      </c>
      <c r="U56" s="288"/>
    </row>
    <row r="57" spans="2:21" ht="36" customHeight="1">
      <c r="B57" s="448"/>
      <c r="C57" s="26"/>
      <c r="D57" s="26"/>
      <c r="E57" s="27"/>
      <c r="F57" s="27"/>
      <c r="G57" s="300"/>
      <c r="H57" s="297"/>
      <c r="I57" s="308">
        <f t="shared" si="0"/>
        <v>0</v>
      </c>
      <c r="J57" s="440"/>
      <c r="K57" s="443"/>
      <c r="L57" s="446"/>
      <c r="U57" s="288"/>
    </row>
    <row r="58" spans="2:21" ht="36" customHeight="1" thickBot="1">
      <c r="B58" s="449"/>
      <c r="C58" s="29"/>
      <c r="D58" s="29"/>
      <c r="E58" s="30"/>
      <c r="F58" s="30"/>
      <c r="G58" s="301"/>
      <c r="H58" s="298"/>
      <c r="I58" s="309">
        <f t="shared" si="0"/>
        <v>0</v>
      </c>
      <c r="J58" s="441"/>
      <c r="K58" s="444"/>
      <c r="L58" s="447"/>
      <c r="U58" s="288"/>
    </row>
    <row r="59" spans="2:21" ht="36" customHeight="1">
      <c r="B59" s="436" t="str">
        <f>Quarters!D21</f>
        <v>FY2030/31 Q2</v>
      </c>
      <c r="C59" s="23"/>
      <c r="D59" s="23"/>
      <c r="E59" s="24"/>
      <c r="F59" s="24"/>
      <c r="G59" s="293"/>
      <c r="H59" s="360"/>
      <c r="I59" s="384">
        <f t="shared" si="0"/>
        <v>0</v>
      </c>
      <c r="J59" s="439">
        <f>'Staff '!$AV$16+'Staff '!$AV$48</f>
        <v>0</v>
      </c>
      <c r="K59" s="442">
        <f>Opex!$V$23+Opex!$V$46</f>
        <v>0</v>
      </c>
      <c r="L59" s="445">
        <f t="shared" ref="L59" si="1">SUM(J59:K61)</f>
        <v>0</v>
      </c>
      <c r="U59" s="288"/>
    </row>
    <row r="60" spans="2:21" ht="36" customHeight="1">
      <c r="B60" s="437"/>
      <c r="C60" s="26"/>
      <c r="D60" s="26"/>
      <c r="E60" s="27"/>
      <c r="F60" s="27"/>
      <c r="G60" s="294"/>
      <c r="H60" s="361"/>
      <c r="I60" s="353">
        <f t="shared" si="0"/>
        <v>0</v>
      </c>
      <c r="J60" s="440"/>
      <c r="K60" s="443"/>
      <c r="L60" s="446"/>
      <c r="U60" s="288"/>
    </row>
    <row r="61" spans="2:21" ht="36" customHeight="1" thickBot="1">
      <c r="B61" s="438"/>
      <c r="C61" s="29"/>
      <c r="D61" s="29"/>
      <c r="E61" s="30"/>
      <c r="F61" s="30"/>
      <c r="G61" s="295"/>
      <c r="H61" s="362"/>
      <c r="I61" s="309">
        <f t="shared" si="0"/>
        <v>0</v>
      </c>
      <c r="J61" s="441"/>
      <c r="K61" s="444"/>
      <c r="L61" s="447"/>
      <c r="U61" s="288"/>
    </row>
    <row r="62" spans="2:21" ht="36" customHeight="1">
      <c r="B62" s="436" t="str">
        <f>Quarters!D22</f>
        <v>FY2030/31 Q3</v>
      </c>
      <c r="C62" s="23"/>
      <c r="D62" s="23"/>
      <c r="E62" s="24"/>
      <c r="F62" s="385"/>
      <c r="G62" s="299"/>
      <c r="H62" s="386"/>
      <c r="I62" s="384">
        <f t="shared" si="0"/>
        <v>0</v>
      </c>
      <c r="J62" s="439">
        <f>'Staff '!$AW$16+'Staff '!$AW$48</f>
        <v>0</v>
      </c>
      <c r="K62" s="442">
        <f>Opex!$W$23+Opex!$W$46</f>
        <v>0</v>
      </c>
      <c r="L62" s="445">
        <f t="shared" ref="L62" si="2">SUM(J62:K64)</f>
        <v>0</v>
      </c>
      <c r="U62" s="288"/>
    </row>
    <row r="63" spans="2:21" ht="36" customHeight="1">
      <c r="B63" s="437"/>
      <c r="C63" s="26"/>
      <c r="D63" s="26"/>
      <c r="E63" s="27"/>
      <c r="F63" s="363"/>
      <c r="G63" s="300"/>
      <c r="H63" s="359"/>
      <c r="I63" s="353">
        <f t="shared" si="0"/>
        <v>0</v>
      </c>
      <c r="J63" s="440"/>
      <c r="K63" s="443"/>
      <c r="L63" s="446"/>
      <c r="U63" s="288"/>
    </row>
    <row r="64" spans="2:21" ht="36" customHeight="1" thickBot="1">
      <c r="B64" s="438"/>
      <c r="C64" s="29"/>
      <c r="D64" s="29"/>
      <c r="E64" s="30"/>
      <c r="F64" s="364"/>
      <c r="G64" s="301"/>
      <c r="H64" s="365"/>
      <c r="I64" s="309">
        <f t="shared" si="0"/>
        <v>0</v>
      </c>
      <c r="J64" s="441"/>
      <c r="K64" s="444"/>
      <c r="L64" s="447"/>
      <c r="U64" s="288"/>
    </row>
    <row r="65" spans="2:21" ht="36" customHeight="1">
      <c r="B65" s="436" t="str">
        <f>Quarters!D23</f>
        <v>FY2030/31 Q4</v>
      </c>
      <c r="C65" s="23"/>
      <c r="D65" s="23"/>
      <c r="E65" s="24"/>
      <c r="F65" s="385"/>
      <c r="G65" s="299"/>
      <c r="H65" s="386"/>
      <c r="I65" s="384">
        <f t="shared" ref="I65:I76" si="3">H65-G65</f>
        <v>0</v>
      </c>
      <c r="J65" s="439">
        <f>'Staff '!$AX$16+'Staff '!$AX$48</f>
        <v>0</v>
      </c>
      <c r="K65" s="442">
        <f>Opex!$X$23+Opex!$X$46</f>
        <v>0</v>
      </c>
      <c r="L65" s="445">
        <f t="shared" ref="L65" si="4">SUM(J65:K67)</f>
        <v>0</v>
      </c>
      <c r="U65" s="288"/>
    </row>
    <row r="66" spans="2:21" ht="36" customHeight="1">
      <c r="B66" s="437"/>
      <c r="C66" s="26"/>
      <c r="D66" s="26"/>
      <c r="E66" s="27"/>
      <c r="F66" s="363"/>
      <c r="G66" s="300"/>
      <c r="H66" s="359"/>
      <c r="I66" s="353">
        <f t="shared" si="3"/>
        <v>0</v>
      </c>
      <c r="J66" s="440"/>
      <c r="K66" s="443"/>
      <c r="L66" s="446"/>
      <c r="U66" s="288"/>
    </row>
    <row r="67" spans="2:21" ht="36" customHeight="1" thickBot="1">
      <c r="B67" s="438"/>
      <c r="C67" s="29"/>
      <c r="D67" s="29"/>
      <c r="E67" s="30"/>
      <c r="F67" s="364"/>
      <c r="G67" s="301"/>
      <c r="H67" s="365"/>
      <c r="I67" s="309">
        <f t="shared" si="3"/>
        <v>0</v>
      </c>
      <c r="J67" s="441"/>
      <c r="K67" s="444"/>
      <c r="L67" s="447"/>
      <c r="U67" s="288"/>
    </row>
    <row r="68" spans="2:21" ht="36" customHeight="1">
      <c r="B68" s="436" t="str">
        <f>Quarters!D24</f>
        <v>FY2031/32 Q1</v>
      </c>
      <c r="C68" s="23"/>
      <c r="D68" s="23"/>
      <c r="E68" s="24"/>
      <c r="F68" s="385"/>
      <c r="G68" s="299"/>
      <c r="H68" s="386"/>
      <c r="I68" s="384">
        <f t="shared" si="3"/>
        <v>0</v>
      </c>
      <c r="J68" s="439">
        <f>'Staff '!$AY$16+'Staff '!$AY$48</f>
        <v>0</v>
      </c>
      <c r="K68" s="442">
        <f>Opex!$Y$23+Opex!$Y$46</f>
        <v>0</v>
      </c>
      <c r="L68" s="445">
        <f t="shared" ref="L68" si="5">SUM(J68:K70)</f>
        <v>0</v>
      </c>
      <c r="U68" s="288"/>
    </row>
    <row r="69" spans="2:21" ht="36" customHeight="1">
      <c r="B69" s="437"/>
      <c r="C69" s="26"/>
      <c r="D69" s="26"/>
      <c r="E69" s="27"/>
      <c r="F69" s="363"/>
      <c r="G69" s="300"/>
      <c r="H69" s="359"/>
      <c r="I69" s="353">
        <f t="shared" si="3"/>
        <v>0</v>
      </c>
      <c r="J69" s="440"/>
      <c r="K69" s="443"/>
      <c r="L69" s="446"/>
      <c r="U69" s="288"/>
    </row>
    <row r="70" spans="2:21" ht="36" customHeight="1" thickBot="1">
      <c r="B70" s="438"/>
      <c r="C70" s="29"/>
      <c r="D70" s="29"/>
      <c r="E70" s="30"/>
      <c r="F70" s="364"/>
      <c r="G70" s="301"/>
      <c r="H70" s="365"/>
      <c r="I70" s="309">
        <f t="shared" si="3"/>
        <v>0</v>
      </c>
      <c r="J70" s="441"/>
      <c r="K70" s="444"/>
      <c r="L70" s="447"/>
      <c r="U70" s="288"/>
    </row>
    <row r="71" spans="2:21" ht="36" customHeight="1">
      <c r="B71" s="436" t="str">
        <f>Quarters!D25</f>
        <v>FY2031/32 Q2</v>
      </c>
      <c r="C71" s="23"/>
      <c r="D71" s="23"/>
      <c r="E71" s="24"/>
      <c r="F71" s="385"/>
      <c r="G71" s="299"/>
      <c r="H71" s="386"/>
      <c r="I71" s="384">
        <f t="shared" si="3"/>
        <v>0</v>
      </c>
      <c r="J71" s="439">
        <f>'Staff '!$AZ$16+'Staff '!$AZ$48</f>
        <v>0</v>
      </c>
      <c r="K71" s="442">
        <f>Opex!$Z$23+Opex!$Z$46</f>
        <v>0</v>
      </c>
      <c r="L71" s="445">
        <f t="shared" ref="L71" si="6">SUM(J71:K73)</f>
        <v>0</v>
      </c>
      <c r="U71" s="288"/>
    </row>
    <row r="72" spans="2:21" ht="36" customHeight="1">
      <c r="B72" s="437"/>
      <c r="C72" s="26"/>
      <c r="D72" s="26"/>
      <c r="E72" s="27"/>
      <c r="F72" s="363"/>
      <c r="G72" s="300"/>
      <c r="H72" s="359"/>
      <c r="I72" s="353">
        <f t="shared" si="3"/>
        <v>0</v>
      </c>
      <c r="J72" s="440"/>
      <c r="K72" s="443"/>
      <c r="L72" s="446"/>
      <c r="U72" s="288"/>
    </row>
    <row r="73" spans="2:21" ht="36" customHeight="1" thickBot="1">
      <c r="B73" s="438"/>
      <c r="C73" s="29"/>
      <c r="D73" s="29"/>
      <c r="E73" s="30"/>
      <c r="F73" s="364"/>
      <c r="G73" s="301"/>
      <c r="H73" s="365"/>
      <c r="I73" s="309">
        <f t="shared" si="3"/>
        <v>0</v>
      </c>
      <c r="J73" s="441"/>
      <c r="K73" s="444"/>
      <c r="L73" s="447"/>
      <c r="U73" s="288"/>
    </row>
    <row r="74" spans="2:21" ht="36" customHeight="1">
      <c r="B74" s="436" t="str">
        <f>Quarters!D26</f>
        <v>FY2031/32 Q3</v>
      </c>
      <c r="C74" s="23"/>
      <c r="D74" s="23"/>
      <c r="E74" s="24"/>
      <c r="F74" s="385"/>
      <c r="G74" s="299"/>
      <c r="H74" s="386"/>
      <c r="I74" s="384">
        <f t="shared" si="3"/>
        <v>0</v>
      </c>
      <c r="J74" s="439">
        <f>'Staff '!$BA$16+'Staff '!$BA$48</f>
        <v>0</v>
      </c>
      <c r="K74" s="442">
        <f>Opex!$AA$23+Opex!$AA$46</f>
        <v>0</v>
      </c>
      <c r="L74" s="445">
        <f t="shared" ref="L74" si="7">SUM(J74:K76)</f>
        <v>0</v>
      </c>
      <c r="U74" s="288"/>
    </row>
    <row r="75" spans="2:21" ht="36" customHeight="1">
      <c r="B75" s="437"/>
      <c r="C75" s="26"/>
      <c r="D75" s="26"/>
      <c r="E75" s="27"/>
      <c r="F75" s="363"/>
      <c r="G75" s="300"/>
      <c r="H75" s="359"/>
      <c r="I75" s="353">
        <f t="shared" si="3"/>
        <v>0</v>
      </c>
      <c r="J75" s="440"/>
      <c r="K75" s="443"/>
      <c r="L75" s="446"/>
      <c r="U75" s="288"/>
    </row>
    <row r="76" spans="2:21" ht="36" customHeight="1" thickBot="1">
      <c r="B76" s="438"/>
      <c r="C76" s="29"/>
      <c r="D76" s="29"/>
      <c r="E76" s="30"/>
      <c r="F76" s="364"/>
      <c r="G76" s="301"/>
      <c r="H76" s="365"/>
      <c r="I76" s="309">
        <f t="shared" si="3"/>
        <v>0</v>
      </c>
      <c r="J76" s="441"/>
      <c r="K76" s="444"/>
      <c r="L76" s="447"/>
      <c r="U76" s="288"/>
    </row>
    <row r="77" spans="2:21" ht="36" customHeight="1">
      <c r="B77" s="436" t="str">
        <f>Quarters!D27</f>
        <v>FY2031/32 Q4</v>
      </c>
      <c r="C77" s="354"/>
      <c r="D77" s="354"/>
      <c r="E77" s="355"/>
      <c r="F77" s="355"/>
      <c r="G77" s="356"/>
      <c r="H77" s="357"/>
      <c r="I77" s="358">
        <f t="shared" si="0"/>
        <v>0</v>
      </c>
      <c r="J77" s="439">
        <f>'Staff '!$BB$16+'Staff '!$BB$48</f>
        <v>0</v>
      </c>
      <c r="K77" s="443">
        <f>Opex!$AB$23+Opex!$AB$46</f>
        <v>0</v>
      </c>
      <c r="L77" s="446">
        <f>SUM(J77:K79)</f>
        <v>0</v>
      </c>
      <c r="U77" s="288"/>
    </row>
    <row r="78" spans="2:21" ht="36" customHeight="1">
      <c r="B78" s="437"/>
      <c r="C78" s="26"/>
      <c r="D78" s="26"/>
      <c r="E78" s="27"/>
      <c r="F78" s="27"/>
      <c r="G78" s="300"/>
      <c r="H78" s="294"/>
      <c r="I78" s="308">
        <f t="shared" si="0"/>
        <v>0</v>
      </c>
      <c r="J78" s="440"/>
      <c r="K78" s="443"/>
      <c r="L78" s="446"/>
      <c r="U78" s="288"/>
    </row>
    <row r="79" spans="2:21" ht="36" customHeight="1" thickBot="1">
      <c r="B79" s="438"/>
      <c r="C79" s="29"/>
      <c r="D79" s="29"/>
      <c r="E79" s="30"/>
      <c r="F79" s="30"/>
      <c r="G79" s="301"/>
      <c r="H79" s="295"/>
      <c r="I79" s="309">
        <f t="shared" si="0"/>
        <v>0</v>
      </c>
      <c r="J79" s="441"/>
      <c r="K79" s="444"/>
      <c r="L79" s="447"/>
      <c r="U79" s="288"/>
    </row>
    <row r="80" spans="2:21" ht="36" customHeight="1" thickBot="1">
      <c r="B80" s="289"/>
      <c r="C80" s="304" t="s">
        <v>64</v>
      </c>
      <c r="D80" s="350"/>
      <c r="E80" s="289"/>
      <c r="F80" s="289"/>
      <c r="G80" s="289"/>
      <c r="H80" s="289"/>
      <c r="I80" s="289"/>
      <c r="J80" s="305">
        <f>SUM(J8:J79)</f>
        <v>0</v>
      </c>
      <c r="K80" s="305">
        <f>SUM(K8:K79)</f>
        <v>0</v>
      </c>
      <c r="L80" s="305">
        <f>SUM(L8:L79)</f>
        <v>0</v>
      </c>
      <c r="U80" s="288"/>
    </row>
    <row r="81" spans="2:21" ht="36" customHeight="1">
      <c r="B81" s="2"/>
      <c r="U81" s="288"/>
    </row>
    <row r="82" spans="2:21" ht="36" customHeight="1">
      <c r="U82" s="288"/>
    </row>
    <row r="83" spans="2:21" ht="18" customHeight="1">
      <c r="U83" s="288"/>
    </row>
    <row r="84" spans="2:21" ht="18" customHeight="1">
      <c r="U84" s="288"/>
    </row>
    <row r="85" spans="2:21" ht="18" customHeight="1">
      <c r="U85" s="288"/>
    </row>
    <row r="86" spans="2:21" ht="18" customHeight="1">
      <c r="U86" s="288"/>
    </row>
    <row r="87" spans="2:21" ht="18" customHeight="1">
      <c r="U87" s="288"/>
    </row>
    <row r="88" spans="2:21" ht="18" customHeight="1">
      <c r="U88" s="288"/>
    </row>
    <row r="89" spans="2:21" ht="18" customHeight="1">
      <c r="U89" s="288"/>
    </row>
    <row r="90" spans="2:21" ht="18" customHeight="1">
      <c r="U90" s="288"/>
    </row>
    <row r="91" spans="2:21" ht="18" customHeight="1">
      <c r="U91" s="288"/>
    </row>
    <row r="92" spans="2:21" ht="18" customHeight="1"/>
    <row r="93" spans="2:21" ht="18" customHeight="1"/>
    <row r="94" spans="2:21" ht="18" customHeight="1"/>
    <row r="95" spans="2:21" ht="18" customHeight="1"/>
    <row r="96" spans="2:21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364" spans="21:22">
      <c r="U364" s="3" t="s">
        <v>18</v>
      </c>
    </row>
    <row r="365" spans="21:22">
      <c r="U365" s="4" t="e">
        <f>SUM(#REF!)</f>
        <v>#REF!</v>
      </c>
      <c r="V365" s="4"/>
    </row>
    <row r="366" spans="21:22">
      <c r="U366" s="4" t="e">
        <f>SUM(#REF!)</f>
        <v>#REF!</v>
      </c>
      <c r="V366" s="4"/>
    </row>
    <row r="367" spans="21:22">
      <c r="U367" s="4" t="e">
        <f>SUM(#REF!)</f>
        <v>#REF!</v>
      </c>
      <c r="V367" s="4"/>
    </row>
    <row r="368" spans="21:22">
      <c r="U368" s="4" t="e">
        <f>SUM(#REF!)</f>
        <v>#REF!</v>
      </c>
      <c r="V368" s="4"/>
    </row>
    <row r="369" spans="21:22">
      <c r="U369" s="4" t="e">
        <f>SUM(#REF!)</f>
        <v>#REF!</v>
      </c>
      <c r="V369" s="4"/>
    </row>
    <row r="370" spans="21:22">
      <c r="U370" s="4" t="e">
        <f>SUM(#REF!)</f>
        <v>#REF!</v>
      </c>
      <c r="V370" s="4"/>
    </row>
    <row r="371" spans="21:22">
      <c r="U371" s="4" t="e">
        <f>SUM(#REF!)</f>
        <v>#REF!</v>
      </c>
      <c r="V371" s="4"/>
    </row>
    <row r="372" spans="21:22">
      <c r="U372" s="4" t="e">
        <f>SUM(#REF!)</f>
        <v>#REF!</v>
      </c>
      <c r="V372" s="4"/>
    </row>
    <row r="373" spans="21:22">
      <c r="U373" s="4"/>
      <c r="V373" s="4"/>
    </row>
    <row r="374" spans="21:22">
      <c r="U374" s="4"/>
      <c r="V374" s="4"/>
    </row>
  </sheetData>
  <sheetProtection algorithmName="SHA-512" hashValue="sbUBtLseyYUiAAu2rPSqqx7YzQ9o6iEm8eyQY08ixqkZ+D24ucLMedYvZSWbT1JJ/e6r9K2N7YRpOWdAbtal9Q==" saltValue="cGmARwcjTJ2ks7Fqq+hIzQ==" spinCount="100000" sheet="1" objects="1" scenarios="1"/>
  <dataConsolidate/>
  <mergeCells count="108">
    <mergeCell ref="B56:B58"/>
    <mergeCell ref="J56:J58"/>
    <mergeCell ref="K56:K58"/>
    <mergeCell ref="L56:L58"/>
    <mergeCell ref="B50:B52"/>
    <mergeCell ref="J50:J52"/>
    <mergeCell ref="K50:K52"/>
    <mergeCell ref="L50:L52"/>
    <mergeCell ref="B53:B55"/>
    <mergeCell ref="J53:J55"/>
    <mergeCell ref="K53:K55"/>
    <mergeCell ref="L53:L55"/>
    <mergeCell ref="K41:K43"/>
    <mergeCell ref="L41:L43"/>
    <mergeCell ref="B44:B46"/>
    <mergeCell ref="J44:J46"/>
    <mergeCell ref="K44:K46"/>
    <mergeCell ref="L44:L46"/>
    <mergeCell ref="B47:B49"/>
    <mergeCell ref="J47:J49"/>
    <mergeCell ref="K47:K49"/>
    <mergeCell ref="L47:L49"/>
    <mergeCell ref="B77:B79"/>
    <mergeCell ref="J77:J79"/>
    <mergeCell ref="K77:K79"/>
    <mergeCell ref="L77:L79"/>
    <mergeCell ref="O7:O9"/>
    <mergeCell ref="B8:B10"/>
    <mergeCell ref="E5:E7"/>
    <mergeCell ref="J6:L6"/>
    <mergeCell ref="B11:B13"/>
    <mergeCell ref="J11:J13"/>
    <mergeCell ref="B14:B16"/>
    <mergeCell ref="B17:B19"/>
    <mergeCell ref="B20:B22"/>
    <mergeCell ref="B23:B25"/>
    <mergeCell ref="J14:J16"/>
    <mergeCell ref="J23:J25"/>
    <mergeCell ref="L35:L37"/>
    <mergeCell ref="J32:J34"/>
    <mergeCell ref="K32:K34"/>
    <mergeCell ref="L32:L34"/>
    <mergeCell ref="B26:B28"/>
    <mergeCell ref="J26:J28"/>
    <mergeCell ref="K26:K28"/>
    <mergeCell ref="L26:L28"/>
    <mergeCell ref="B2:L2"/>
    <mergeCell ref="B4:L4"/>
    <mergeCell ref="B3:L3"/>
    <mergeCell ref="J8:J10"/>
    <mergeCell ref="K8:K10"/>
    <mergeCell ref="L8:L10"/>
    <mergeCell ref="J5:L5"/>
    <mergeCell ref="C5:C7"/>
    <mergeCell ref="B5:B7"/>
    <mergeCell ref="F6:F7"/>
    <mergeCell ref="D6:D7"/>
    <mergeCell ref="G5:G7"/>
    <mergeCell ref="K14:K16"/>
    <mergeCell ref="L14:L16"/>
    <mergeCell ref="J17:J19"/>
    <mergeCell ref="K17:K19"/>
    <mergeCell ref="J20:J22"/>
    <mergeCell ref="K20:K22"/>
    <mergeCell ref="L20:L22"/>
    <mergeCell ref="K11:K13"/>
    <mergeCell ref="L11:L13"/>
    <mergeCell ref="L17:L19"/>
    <mergeCell ref="B59:B61"/>
    <mergeCell ref="B62:B64"/>
    <mergeCell ref="J59:J61"/>
    <mergeCell ref="K59:K61"/>
    <mergeCell ref="L59:L61"/>
    <mergeCell ref="J62:J64"/>
    <mergeCell ref="K62:K64"/>
    <mergeCell ref="L62:L64"/>
    <mergeCell ref="K23:K25"/>
    <mergeCell ref="L23:L25"/>
    <mergeCell ref="J29:J31"/>
    <mergeCell ref="K29:K31"/>
    <mergeCell ref="L29:L31"/>
    <mergeCell ref="B29:B31"/>
    <mergeCell ref="B32:B34"/>
    <mergeCell ref="B35:B37"/>
    <mergeCell ref="J35:J37"/>
    <mergeCell ref="K35:K37"/>
    <mergeCell ref="B38:B40"/>
    <mergeCell ref="J38:J40"/>
    <mergeCell ref="K38:K40"/>
    <mergeCell ref="L38:L40"/>
    <mergeCell ref="B41:B43"/>
    <mergeCell ref="J41:J43"/>
    <mergeCell ref="B71:B73"/>
    <mergeCell ref="J71:J73"/>
    <mergeCell ref="K71:K73"/>
    <mergeCell ref="L71:L73"/>
    <mergeCell ref="B74:B76"/>
    <mergeCell ref="J74:J76"/>
    <mergeCell ref="K74:K76"/>
    <mergeCell ref="L74:L76"/>
    <mergeCell ref="B65:B67"/>
    <mergeCell ref="J65:J67"/>
    <mergeCell ref="K65:K67"/>
    <mergeCell ref="L65:L67"/>
    <mergeCell ref="B68:B70"/>
    <mergeCell ref="J68:J70"/>
    <mergeCell ref="K68:K70"/>
    <mergeCell ref="L68:L70"/>
  </mergeCells>
  <phoneticPr fontId="9" type="noConversion"/>
  <pageMargins left="0.7" right="0.7" top="0.75" bottom="0.75" header="0.3" footer="0.3"/>
  <pageSetup paperSize="8" scale="95" orientation="portrait" horizontalDpi="300" verticalDpi="300" r:id="rId1"/>
  <ignoredErrors>
    <ignoredError sqref="J9 J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D9B-EA15-3A46-94BD-699AF647D5FD}">
  <dimension ref="B3:D27"/>
  <sheetViews>
    <sheetView topLeftCell="A2" zoomScale="240" zoomScaleNormal="240" workbookViewId="0">
      <selection activeCell="F6" sqref="F6"/>
    </sheetView>
  </sheetViews>
  <sheetFormatPr defaultColWidth="10.81640625" defaultRowHeight="14.5"/>
  <cols>
    <col min="2" max="3" width="14.36328125" customWidth="1"/>
    <col min="4" max="4" width="15" customWidth="1"/>
  </cols>
  <sheetData>
    <row r="3" spans="2:4">
      <c r="B3" t="s">
        <v>318</v>
      </c>
      <c r="C3" t="s">
        <v>334</v>
      </c>
      <c r="D3" t="s">
        <v>316</v>
      </c>
    </row>
    <row r="4" spans="2:4">
      <c r="B4" s="470" t="s">
        <v>317</v>
      </c>
      <c r="C4" s="324" t="s">
        <v>99</v>
      </c>
      <c r="D4" t="s">
        <v>60</v>
      </c>
    </row>
    <row r="5" spans="2:4">
      <c r="B5" s="470"/>
      <c r="C5" s="324" t="s">
        <v>99</v>
      </c>
      <c r="D5" t="s">
        <v>61</v>
      </c>
    </row>
    <row r="6" spans="2:4">
      <c r="B6" s="470"/>
      <c r="C6" s="324" t="s">
        <v>99</v>
      </c>
      <c r="D6" t="s">
        <v>62</v>
      </c>
    </row>
    <row r="7" spans="2:4">
      <c r="B7" s="470"/>
      <c r="C7" s="324" t="s">
        <v>99</v>
      </c>
      <c r="D7" t="s">
        <v>63</v>
      </c>
    </row>
    <row r="8" spans="2:4">
      <c r="B8" s="470" t="s">
        <v>319</v>
      </c>
      <c r="C8" s="324" t="s">
        <v>100</v>
      </c>
      <c r="D8" t="s">
        <v>141</v>
      </c>
    </row>
    <row r="9" spans="2:4">
      <c r="B9" s="470"/>
      <c r="C9" s="324" t="s">
        <v>100</v>
      </c>
      <c r="D9" t="s">
        <v>143</v>
      </c>
    </row>
    <row r="10" spans="2:4">
      <c r="B10" s="470"/>
      <c r="C10" s="324" t="s">
        <v>100</v>
      </c>
      <c r="D10" t="s">
        <v>144</v>
      </c>
    </row>
    <row r="11" spans="2:4">
      <c r="B11" s="470"/>
      <c r="C11" s="324" t="s">
        <v>100</v>
      </c>
      <c r="D11" t="s">
        <v>145</v>
      </c>
    </row>
    <row r="12" spans="2:4">
      <c r="B12" s="470" t="s">
        <v>320</v>
      </c>
      <c r="C12" s="324" t="s">
        <v>154</v>
      </c>
      <c r="D12" t="s">
        <v>147</v>
      </c>
    </row>
    <row r="13" spans="2:4">
      <c r="B13" s="470"/>
      <c r="C13" s="324" t="s">
        <v>154</v>
      </c>
      <c r="D13" t="s">
        <v>148</v>
      </c>
    </row>
    <row r="14" spans="2:4">
      <c r="B14" s="470"/>
      <c r="C14" s="324" t="s">
        <v>154</v>
      </c>
      <c r="D14" t="s">
        <v>149</v>
      </c>
    </row>
    <row r="15" spans="2:4">
      <c r="B15" s="470"/>
      <c r="C15" s="324" t="s">
        <v>154</v>
      </c>
      <c r="D15" t="s">
        <v>146</v>
      </c>
    </row>
    <row r="16" spans="2:4">
      <c r="B16" s="470" t="s">
        <v>321</v>
      </c>
      <c r="C16" s="324" t="s">
        <v>155</v>
      </c>
      <c r="D16" t="s">
        <v>150</v>
      </c>
    </row>
    <row r="17" spans="2:4">
      <c r="B17" s="470"/>
      <c r="C17" s="324" t="s">
        <v>155</v>
      </c>
      <c r="D17" t="s">
        <v>151</v>
      </c>
    </row>
    <row r="18" spans="2:4">
      <c r="B18" s="470"/>
      <c r="C18" s="324" t="s">
        <v>155</v>
      </c>
      <c r="D18" t="s">
        <v>152</v>
      </c>
    </row>
    <row r="19" spans="2:4">
      <c r="B19" s="470"/>
      <c r="C19" s="324" t="s">
        <v>155</v>
      </c>
      <c r="D19" t="s">
        <v>153</v>
      </c>
    </row>
    <row r="20" spans="2:4">
      <c r="B20" s="470" t="s">
        <v>326</v>
      </c>
      <c r="C20" s="324" t="s">
        <v>332</v>
      </c>
      <c r="D20" t="s">
        <v>322</v>
      </c>
    </row>
    <row r="21" spans="2:4">
      <c r="B21" s="470"/>
      <c r="C21" s="324" t="s">
        <v>332</v>
      </c>
      <c r="D21" t="s">
        <v>323</v>
      </c>
    </row>
    <row r="22" spans="2:4">
      <c r="B22" s="470"/>
      <c r="C22" s="324" t="s">
        <v>332</v>
      </c>
      <c r="D22" t="s">
        <v>324</v>
      </c>
    </row>
    <row r="23" spans="2:4">
      <c r="B23" s="470"/>
      <c r="C23" s="324" t="s">
        <v>332</v>
      </c>
      <c r="D23" t="s">
        <v>325</v>
      </c>
    </row>
    <row r="24" spans="2:4">
      <c r="B24" s="470" t="s">
        <v>331</v>
      </c>
      <c r="C24" s="324" t="s">
        <v>333</v>
      </c>
      <c r="D24" t="s">
        <v>327</v>
      </c>
    </row>
    <row r="25" spans="2:4">
      <c r="B25" s="470"/>
      <c r="C25" s="324" t="s">
        <v>333</v>
      </c>
      <c r="D25" t="s">
        <v>328</v>
      </c>
    </row>
    <row r="26" spans="2:4">
      <c r="B26" s="470"/>
      <c r="C26" s="324" t="s">
        <v>333</v>
      </c>
      <c r="D26" t="s">
        <v>329</v>
      </c>
    </row>
    <row r="27" spans="2:4">
      <c r="B27" s="470"/>
      <c r="C27" s="324" t="s">
        <v>333</v>
      </c>
      <c r="D27" t="s">
        <v>330</v>
      </c>
    </row>
  </sheetData>
  <sheetProtection algorithmName="SHA-512" hashValue="oRADFb1L61ihoUZ9RUdy/m4+pfvwQn8g5Tioi/z9MlOxvZPt/qXidfNaxLMUG5i2z5eerN1Eojuk6NfqZjzogg==" saltValue="nrIAM1sl93euTzsafaKUQw==" spinCount="100000" sheet="1" objects="1" scenarios="1"/>
  <mergeCells count="6">
    <mergeCell ref="B24:B27"/>
    <mergeCell ref="B4:B7"/>
    <mergeCell ref="B8:B11"/>
    <mergeCell ref="B12:B15"/>
    <mergeCell ref="B16:B19"/>
    <mergeCell ref="B20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FA32-F00E-D849-A1ED-338A1EA15980}">
  <dimension ref="B2:F33"/>
  <sheetViews>
    <sheetView zoomScale="180" zoomScaleNormal="180" workbookViewId="0">
      <selection activeCell="E26" sqref="E26"/>
    </sheetView>
  </sheetViews>
  <sheetFormatPr defaultColWidth="11.453125" defaultRowHeight="14.5"/>
  <cols>
    <col min="2" max="2" width="11.81640625" customWidth="1"/>
    <col min="3" max="3" width="53.81640625" customWidth="1"/>
  </cols>
  <sheetData>
    <row r="2" spans="2:6" ht="15" thickBot="1"/>
    <row r="3" spans="2:6">
      <c r="B3" s="462"/>
      <c r="C3" s="462" t="s">
        <v>48</v>
      </c>
      <c r="D3" s="462" t="s">
        <v>49</v>
      </c>
      <c r="E3" s="464" t="s">
        <v>50</v>
      </c>
      <c r="F3" s="464"/>
    </row>
    <row r="4" spans="2:6">
      <c r="B4" s="463"/>
      <c r="C4" s="463"/>
      <c r="D4" s="463"/>
      <c r="E4" s="463"/>
      <c r="F4" s="463"/>
    </row>
    <row r="5" spans="2:6" ht="15" thickBot="1">
      <c r="B5" s="466"/>
      <c r="C5" s="466"/>
      <c r="D5" s="466"/>
      <c r="E5" s="471"/>
      <c r="F5" s="471"/>
    </row>
    <row r="6" spans="2:6">
      <c r="B6" s="23"/>
      <c r="C6" s="24" t="e">
        <f>'Project Milestones'!#REF!</f>
        <v>#REF!</v>
      </c>
      <c r="D6" s="23" t="e">
        <f>'Project Milestones'!#REF!</f>
        <v>#REF!</v>
      </c>
      <c r="E6" s="25" t="e">
        <f>'Project Milestones'!#REF!</f>
        <v>#REF!</v>
      </c>
      <c r="F6" s="173" t="e">
        <f>E6-D6</f>
        <v>#REF!</v>
      </c>
    </row>
    <row r="7" spans="2:6">
      <c r="B7" s="26"/>
      <c r="C7" s="27" t="e">
        <f>'Project Milestones'!#REF!</f>
        <v>#REF!</v>
      </c>
      <c r="D7" s="26" t="e">
        <f>'Project Milestones'!#REF!</f>
        <v>#REF!</v>
      </c>
      <c r="E7" s="28" t="e">
        <f xml:space="preserve"> 'Project Milestones'!#REF!</f>
        <v>#REF!</v>
      </c>
      <c r="F7" s="174" t="e">
        <f>E7-D7</f>
        <v>#REF!</v>
      </c>
    </row>
    <row r="8" spans="2:6" ht="15" thickBot="1">
      <c r="B8" s="29"/>
      <c r="C8" s="30" t="e">
        <f>'Project Milestones'!#REF!</f>
        <v>#REF!</v>
      </c>
      <c r="D8" s="29" t="e">
        <f>'Project Milestones'!#REF!</f>
        <v>#REF!</v>
      </c>
      <c r="E8" s="31" t="e">
        <f>'Project Milestones'!#REF!</f>
        <v>#REF!</v>
      </c>
      <c r="F8" s="175" t="e">
        <f>E8-D8</f>
        <v>#REF!</v>
      </c>
    </row>
    <row r="9" spans="2:6">
      <c r="B9" s="23"/>
      <c r="C9" s="24">
        <f>'Project Milestones'!E8</f>
        <v>0</v>
      </c>
      <c r="D9" s="23">
        <f>'Project Milestones'!G8</f>
        <v>0</v>
      </c>
      <c r="E9" s="25" t="e">
        <f>'Project Milestones'!#REF!</f>
        <v>#REF!</v>
      </c>
      <c r="F9" s="173" t="e">
        <f t="shared" ref="F9:F29" si="0">E9-D9</f>
        <v>#REF!</v>
      </c>
    </row>
    <row r="10" spans="2:6">
      <c r="B10" s="26"/>
      <c r="C10" s="27">
        <f>'Project Milestones'!E9</f>
        <v>0</v>
      </c>
      <c r="D10" s="26">
        <f>'Project Milestones'!G9</f>
        <v>0</v>
      </c>
      <c r="E10" s="28" t="e">
        <f xml:space="preserve"> 'Project Milestones'!#REF!</f>
        <v>#REF!</v>
      </c>
      <c r="F10" s="174" t="e">
        <f t="shared" si="0"/>
        <v>#REF!</v>
      </c>
    </row>
    <row r="11" spans="2:6" ht="15" thickBot="1">
      <c r="B11" s="29"/>
      <c r="C11" s="30">
        <f>'Project Milestones'!E10</f>
        <v>0</v>
      </c>
      <c r="D11" s="29">
        <f>'Project Milestones'!G10</f>
        <v>0</v>
      </c>
      <c r="E11" s="31" t="e">
        <f>'Project Milestones'!#REF!</f>
        <v>#REF!</v>
      </c>
      <c r="F11" s="175" t="e">
        <f t="shared" si="0"/>
        <v>#REF!</v>
      </c>
    </row>
    <row r="12" spans="2:6">
      <c r="B12" s="23"/>
      <c r="C12" s="24">
        <f>'Project Milestones'!E11</f>
        <v>0</v>
      </c>
      <c r="D12" s="23">
        <f>'Project Milestones'!G11</f>
        <v>0</v>
      </c>
      <c r="E12" s="25" t="e">
        <f>'Project Milestones'!#REF!</f>
        <v>#REF!</v>
      </c>
      <c r="F12" s="173" t="e">
        <f t="shared" si="0"/>
        <v>#REF!</v>
      </c>
    </row>
    <row r="13" spans="2:6">
      <c r="B13" s="26"/>
      <c r="C13" s="27">
        <f>'Project Milestones'!E12</f>
        <v>0</v>
      </c>
      <c r="D13" s="26">
        <f>'Project Milestones'!G12</f>
        <v>0</v>
      </c>
      <c r="E13" s="28" t="e">
        <f xml:space="preserve"> 'Project Milestones'!#REF!</f>
        <v>#REF!</v>
      </c>
      <c r="F13" s="174" t="e">
        <f t="shared" si="0"/>
        <v>#REF!</v>
      </c>
    </row>
    <row r="14" spans="2:6" ht="15" thickBot="1">
      <c r="B14" s="29"/>
      <c r="C14" s="30">
        <f>'Project Milestones'!E13</f>
        <v>0</v>
      </c>
      <c r="D14" s="29">
        <f>'Project Milestones'!G13</f>
        <v>0</v>
      </c>
      <c r="E14" s="31" t="e">
        <f>'Project Milestones'!#REF!</f>
        <v>#REF!</v>
      </c>
      <c r="F14" s="175" t="e">
        <f t="shared" si="0"/>
        <v>#REF!</v>
      </c>
    </row>
    <row r="15" spans="2:6">
      <c r="B15" s="23"/>
      <c r="C15" s="24">
        <f>'Project Milestones'!E14</f>
        <v>0</v>
      </c>
      <c r="D15" s="23">
        <f>'Project Milestones'!G14</f>
        <v>0</v>
      </c>
      <c r="E15" s="25" t="e">
        <f>'Project Milestones'!#REF!</f>
        <v>#REF!</v>
      </c>
      <c r="F15" s="173" t="e">
        <f t="shared" si="0"/>
        <v>#REF!</v>
      </c>
    </row>
    <row r="16" spans="2:6">
      <c r="B16" s="26"/>
      <c r="C16" s="27">
        <f>'Project Milestones'!E15</f>
        <v>0</v>
      </c>
      <c r="D16" s="26">
        <f>'Project Milestones'!G15</f>
        <v>0</v>
      </c>
      <c r="E16" s="28" t="e">
        <f xml:space="preserve"> 'Project Milestones'!#REF!</f>
        <v>#REF!</v>
      </c>
      <c r="F16" s="174" t="e">
        <f t="shared" si="0"/>
        <v>#REF!</v>
      </c>
    </row>
    <row r="17" spans="2:6" ht="15" thickBot="1">
      <c r="B17" s="135"/>
      <c r="C17" s="30">
        <f>'Project Milestones'!E16</f>
        <v>0</v>
      </c>
      <c r="D17" s="29">
        <f>'Project Milestones'!G16</f>
        <v>0</v>
      </c>
      <c r="E17" s="31" t="e">
        <f>'Project Milestones'!#REF!</f>
        <v>#REF!</v>
      </c>
      <c r="F17" s="175" t="e">
        <f t="shared" si="0"/>
        <v>#REF!</v>
      </c>
    </row>
    <row r="18" spans="2:6">
      <c r="B18" s="23"/>
      <c r="C18" s="24">
        <f>'Project Milestones'!E17</f>
        <v>0</v>
      </c>
      <c r="D18" s="23">
        <f>'Project Milestones'!G17</f>
        <v>0</v>
      </c>
      <c r="E18" s="25" t="e">
        <f>'Project Milestones'!#REF!</f>
        <v>#REF!</v>
      </c>
      <c r="F18" s="173" t="e">
        <f t="shared" si="0"/>
        <v>#REF!</v>
      </c>
    </row>
    <row r="19" spans="2:6">
      <c r="B19" s="26"/>
      <c r="C19" s="27">
        <f>'Project Milestones'!E18</f>
        <v>0</v>
      </c>
      <c r="D19" s="26">
        <f>'Project Milestones'!G18</f>
        <v>0</v>
      </c>
      <c r="E19" s="28" t="e">
        <f xml:space="preserve"> 'Project Milestones'!#REF!</f>
        <v>#REF!</v>
      </c>
      <c r="F19" s="174" t="e">
        <f t="shared" si="0"/>
        <v>#REF!</v>
      </c>
    </row>
    <row r="20" spans="2:6" ht="15" thickBot="1">
      <c r="B20" s="135"/>
      <c r="C20" s="30">
        <f>'Project Milestones'!E19</f>
        <v>0</v>
      </c>
      <c r="D20" s="29">
        <f>'Project Milestones'!G19</f>
        <v>0</v>
      </c>
      <c r="E20" s="31" t="e">
        <f>'Project Milestones'!#REF!</f>
        <v>#REF!</v>
      </c>
      <c r="F20" s="175" t="e">
        <f t="shared" si="0"/>
        <v>#REF!</v>
      </c>
    </row>
    <row r="21" spans="2:6">
      <c r="B21" s="23"/>
      <c r="C21" s="24">
        <f>'Project Milestones'!E20</f>
        <v>0</v>
      </c>
      <c r="D21" s="23">
        <f>'Project Milestones'!G20</f>
        <v>0</v>
      </c>
      <c r="E21" s="25" t="e">
        <f>'Project Milestones'!#REF!</f>
        <v>#REF!</v>
      </c>
      <c r="F21" s="173" t="e">
        <f t="shared" si="0"/>
        <v>#REF!</v>
      </c>
    </row>
    <row r="22" spans="2:6">
      <c r="B22" s="26"/>
      <c r="C22" s="27">
        <f>'Project Milestones'!E21</f>
        <v>0</v>
      </c>
      <c r="D22" s="26">
        <f>'Project Milestones'!G21</f>
        <v>0</v>
      </c>
      <c r="E22" s="28" t="e">
        <f xml:space="preserve"> 'Project Milestones'!#REF!</f>
        <v>#REF!</v>
      </c>
      <c r="F22" s="174" t="e">
        <f t="shared" si="0"/>
        <v>#REF!</v>
      </c>
    </row>
    <row r="23" spans="2:6" ht="15" thickBot="1">
      <c r="B23" s="135"/>
      <c r="C23" s="30">
        <f>'Project Milestones'!E22</f>
        <v>0</v>
      </c>
      <c r="D23" s="29">
        <f>'Project Milestones'!G22</f>
        <v>0</v>
      </c>
      <c r="E23" s="31" t="e">
        <f>'Project Milestones'!#REF!</f>
        <v>#REF!</v>
      </c>
      <c r="F23" s="175" t="e">
        <f t="shared" si="0"/>
        <v>#REF!</v>
      </c>
    </row>
    <row r="24" spans="2:6">
      <c r="B24" s="23"/>
      <c r="C24" s="24">
        <f>'Project Milestones'!E23</f>
        <v>0</v>
      </c>
      <c r="D24" s="23">
        <f>'Project Milestones'!G23</f>
        <v>0</v>
      </c>
      <c r="E24" s="25" t="e">
        <f>'Project Milestones'!#REF!</f>
        <v>#REF!</v>
      </c>
      <c r="F24" s="173" t="e">
        <f t="shared" si="0"/>
        <v>#REF!</v>
      </c>
    </row>
    <row r="25" spans="2:6">
      <c r="B25" s="26"/>
      <c r="C25" s="27">
        <f>'Project Milestones'!E24</f>
        <v>0</v>
      </c>
      <c r="D25" s="26">
        <f>'Project Milestones'!G24</f>
        <v>0</v>
      </c>
      <c r="E25" s="28" t="e">
        <f xml:space="preserve"> 'Project Milestones'!#REF!</f>
        <v>#REF!</v>
      </c>
      <c r="F25" s="174" t="e">
        <f t="shared" si="0"/>
        <v>#REF!</v>
      </c>
    </row>
    <row r="26" spans="2:6" ht="15" thickBot="1">
      <c r="B26" s="134"/>
      <c r="C26" s="30">
        <f>'Project Milestones'!E25</f>
        <v>0</v>
      </c>
      <c r="D26" s="29">
        <f>'Project Milestones'!G25</f>
        <v>0</v>
      </c>
      <c r="E26" s="31" t="e">
        <f>'Project Milestones'!#REF!</f>
        <v>#REF!</v>
      </c>
      <c r="F26" s="175" t="e">
        <f t="shared" si="0"/>
        <v>#REF!</v>
      </c>
    </row>
    <row r="27" spans="2:6">
      <c r="B27" s="23"/>
      <c r="C27" s="24">
        <f>'Project Milestones'!E77</f>
        <v>0</v>
      </c>
      <c r="D27" s="23">
        <f>'Project Milestones'!G77</f>
        <v>0</v>
      </c>
      <c r="E27" s="25" t="e">
        <f>'Project Milestones'!#REF!</f>
        <v>#REF!</v>
      </c>
      <c r="F27" s="173" t="e">
        <f t="shared" si="0"/>
        <v>#REF!</v>
      </c>
    </row>
    <row r="28" spans="2:6">
      <c r="B28" s="26"/>
      <c r="C28" s="27">
        <f>'Project Milestones'!E78</f>
        <v>0</v>
      </c>
      <c r="D28" s="26">
        <f>'Project Milestones'!G78</f>
        <v>0</v>
      </c>
      <c r="E28" s="28" t="e">
        <f xml:space="preserve"> 'Project Milestones'!#REF!</f>
        <v>#REF!</v>
      </c>
      <c r="F28" s="174" t="e">
        <f t="shared" si="0"/>
        <v>#REF!</v>
      </c>
    </row>
    <row r="29" spans="2:6" ht="15" thickBot="1">
      <c r="B29" s="29"/>
      <c r="C29" s="30">
        <f>'Project Milestones'!E79</f>
        <v>0</v>
      </c>
      <c r="D29" s="29">
        <f>'Project Milestones'!G79</f>
        <v>0</v>
      </c>
      <c r="E29" s="31" t="e">
        <f>'Project Milestones'!#REF!</f>
        <v>#REF!</v>
      </c>
      <c r="F29" s="175" t="e">
        <f t="shared" si="0"/>
        <v>#REF!</v>
      </c>
    </row>
    <row r="30" spans="2:6" ht="16" thickBot="1">
      <c r="B30" s="132"/>
      <c r="C30" s="131"/>
      <c r="D30" s="131"/>
      <c r="E30" s="131"/>
      <c r="F30" s="131"/>
    </row>
    <row r="32" spans="2:6">
      <c r="D32">
        <v>45778</v>
      </c>
    </row>
    <row r="33" spans="4:4">
      <c r="D33">
        <v>46600</v>
      </c>
    </row>
  </sheetData>
  <sheetProtection algorithmName="SHA-512" hashValue="Nii3QRCvAb49UllV1Gh1cT/7jbrghZiSeJ4eI6d+lmvFwGkVP7tyKYgUo0qQ5MSpRV2F15nUn15KLb7s+xmklg==" saltValue="UQrjCqw6hzM2FWdQxcK+bw==" spinCount="100000" sheet="1" objects="1" scenarios="1"/>
  <mergeCells count="5"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367"/>
  <sheetViews>
    <sheetView zoomScale="90" zoomScaleNormal="90" workbookViewId="0">
      <pane ySplit="2" topLeftCell="A3" activePane="bottomLeft" state="frozen"/>
      <selection pane="bottomLeft" activeCell="D110" sqref="D110:AB113"/>
    </sheetView>
  </sheetViews>
  <sheetFormatPr defaultColWidth="8.6328125" defaultRowHeight="14"/>
  <cols>
    <col min="1" max="1" width="8.6328125" style="1"/>
    <col min="2" max="2" width="18.6328125" style="1" customWidth="1"/>
    <col min="3" max="3" width="18.81640625" style="1" customWidth="1"/>
    <col min="4" max="4" width="9.453125" style="1" customWidth="1"/>
    <col min="5" max="28" width="5.81640625" style="1" customWidth="1"/>
    <col min="29" max="29" width="8" style="1" bestFit="1" customWidth="1"/>
    <col min="30" max="30" width="8.6328125" style="1"/>
    <col min="31" max="54" width="8.81640625" style="1" customWidth="1"/>
    <col min="55" max="55" width="12.6328125" style="1" customWidth="1"/>
    <col min="56" max="60" width="8.6328125" style="1"/>
    <col min="61" max="61" width="34.36328125" style="1" customWidth="1"/>
    <col min="62" max="63" width="8.6328125" style="1"/>
    <col min="64" max="64" width="12" style="1" customWidth="1"/>
    <col min="65" max="16384" width="8.6328125" style="1"/>
  </cols>
  <sheetData>
    <row r="1" spans="2:64" ht="14.5" thickBot="1"/>
    <row r="2" spans="2:64" ht="48" customHeight="1" thickBot="1">
      <c r="B2" s="524">
        <f>'Information and Instructions'!C7</f>
        <v>0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E2" s="524">
        <f>'Information and Instructions'!C7</f>
        <v>0</v>
      </c>
      <c r="AF2" s="525"/>
      <c r="AG2" s="525"/>
      <c r="AH2" s="525"/>
      <c r="AI2" s="525"/>
      <c r="AJ2" s="525"/>
      <c r="AK2" s="525"/>
      <c r="AL2" s="525"/>
      <c r="AM2" s="525"/>
      <c r="AN2" s="525"/>
      <c r="AO2" s="525"/>
      <c r="AP2" s="525"/>
      <c r="AQ2" s="525"/>
      <c r="AR2" s="525"/>
      <c r="AS2" s="525"/>
      <c r="AT2" s="525"/>
      <c r="AU2" s="525"/>
      <c r="AV2" s="525"/>
      <c r="AW2" s="525"/>
      <c r="AX2" s="525"/>
      <c r="AY2" s="525"/>
      <c r="AZ2" s="525"/>
      <c r="BA2" s="525"/>
      <c r="BB2" s="525"/>
      <c r="BC2" s="525"/>
      <c r="BI2" s="183" t="s">
        <v>65</v>
      </c>
    </row>
    <row r="3" spans="2:64" ht="20" customHeight="1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</row>
    <row r="4" spans="2:64" ht="20" customHeight="1">
      <c r="B4" s="456" t="s">
        <v>156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E4" s="456" t="s">
        <v>158</v>
      </c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</row>
    <row r="5" spans="2:64" ht="30" customHeight="1">
      <c r="B5" s="501" t="s">
        <v>13</v>
      </c>
      <c r="C5" s="502"/>
      <c r="D5" s="502"/>
      <c r="E5" s="502"/>
      <c r="F5" s="502"/>
      <c r="G5" s="502"/>
      <c r="H5" s="502"/>
      <c r="I5" s="503">
        <f>'Information and Instructions'!C14</f>
        <v>0</v>
      </c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E5" s="501" t="s">
        <v>13</v>
      </c>
      <c r="AF5" s="502"/>
      <c r="AG5" s="502"/>
      <c r="AH5" s="502"/>
      <c r="AI5" s="502"/>
      <c r="AJ5" s="502"/>
      <c r="AK5" s="502"/>
      <c r="AL5" s="523"/>
      <c r="AM5" s="523"/>
      <c r="AN5" s="503">
        <f>'Information and Instructions'!C14</f>
        <v>0</v>
      </c>
      <c r="AO5" s="503"/>
      <c r="AP5" s="503"/>
      <c r="AQ5" s="503"/>
      <c r="AR5" s="503"/>
      <c r="AS5" s="503"/>
      <c r="AT5" s="503"/>
      <c r="AU5" s="503"/>
      <c r="AV5" s="503"/>
      <c r="AW5" s="503"/>
      <c r="AX5" s="503"/>
      <c r="AY5" s="503"/>
      <c r="AZ5" s="503"/>
      <c r="BA5" s="503"/>
      <c r="BB5" s="503"/>
      <c r="BC5" s="503"/>
    </row>
    <row r="6" spans="2:64" ht="20" customHeight="1" thickBot="1">
      <c r="B6" s="484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  <c r="S6" s="485"/>
      <c r="T6" s="485"/>
      <c r="U6" s="485"/>
      <c r="V6" s="485"/>
      <c r="W6" s="485"/>
      <c r="X6" s="485"/>
      <c r="Y6" s="485"/>
      <c r="Z6" s="485"/>
      <c r="AA6" s="485"/>
      <c r="AB6" s="485"/>
      <c r="AC6" s="485"/>
      <c r="AE6" s="484" t="s">
        <v>45</v>
      </c>
      <c r="AF6" s="485"/>
      <c r="AG6" s="485"/>
      <c r="AH6" s="485"/>
      <c r="AI6" s="485"/>
      <c r="AJ6" s="485"/>
      <c r="AK6" s="485"/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5"/>
      <c r="AW6" s="485"/>
      <c r="AX6" s="485"/>
      <c r="AY6" s="485"/>
      <c r="AZ6" s="485"/>
      <c r="BA6" s="485"/>
      <c r="BB6" s="485"/>
      <c r="BC6" s="485"/>
    </row>
    <row r="7" spans="2:64" ht="20" customHeight="1" thickBot="1">
      <c r="B7" s="504">
        <f>'Information and Instructions'!$C$14</f>
        <v>0</v>
      </c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6"/>
      <c r="AE7" s="478">
        <f>'Information and Instructions'!C14</f>
        <v>0</v>
      </c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80"/>
    </row>
    <row r="8" spans="2:64" ht="20" customHeight="1" thickBot="1">
      <c r="B8" s="199"/>
      <c r="C8" s="200"/>
      <c r="D8" s="198"/>
      <c r="E8" s="482" t="str">
        <f>Quarters!$C$4</f>
        <v>FY2026/27</v>
      </c>
      <c r="F8" s="482"/>
      <c r="G8" s="482"/>
      <c r="H8" s="482"/>
      <c r="I8" s="475" t="str">
        <f>Quarters!$C$8</f>
        <v>FY2027/28</v>
      </c>
      <c r="J8" s="476"/>
      <c r="K8" s="476"/>
      <c r="L8" s="477"/>
      <c r="M8" s="475" t="str">
        <f>Quarters!$C$12</f>
        <v>FY2028/29</v>
      </c>
      <c r="N8" s="476"/>
      <c r="O8" s="476"/>
      <c r="P8" s="477"/>
      <c r="Q8" s="475" t="str">
        <f>Quarters!$C$16</f>
        <v>FY2029/30</v>
      </c>
      <c r="R8" s="476"/>
      <c r="S8" s="476"/>
      <c r="T8" s="477"/>
      <c r="U8" s="475" t="str">
        <f>Quarters!$C$20</f>
        <v>FY2030/31</v>
      </c>
      <c r="V8" s="476"/>
      <c r="W8" s="476"/>
      <c r="X8" s="477"/>
      <c r="Y8" s="475" t="str">
        <f>Quarters!$C$24</f>
        <v>FY2031/32</v>
      </c>
      <c r="Z8" s="476"/>
      <c r="AA8" s="476"/>
      <c r="AB8" s="477"/>
      <c r="AC8" s="198"/>
      <c r="AE8" s="481" t="str">
        <f>Quarters!$C$4</f>
        <v>FY2026/27</v>
      </c>
      <c r="AF8" s="482"/>
      <c r="AG8" s="482"/>
      <c r="AH8" s="483"/>
      <c r="AI8" s="475" t="str">
        <f>Quarters!$C$8</f>
        <v>FY2027/28</v>
      </c>
      <c r="AJ8" s="476"/>
      <c r="AK8" s="476"/>
      <c r="AL8" s="477"/>
      <c r="AM8" s="475" t="str">
        <f>Quarters!$C$12</f>
        <v>FY2028/29</v>
      </c>
      <c r="AN8" s="476"/>
      <c r="AO8" s="476"/>
      <c r="AP8" s="477"/>
      <c r="AQ8" s="475" t="str">
        <f>Quarters!$C$16</f>
        <v>FY2029/30</v>
      </c>
      <c r="AR8" s="476"/>
      <c r="AS8" s="476"/>
      <c r="AT8" s="477"/>
      <c r="AU8" s="475" t="str">
        <f>Quarters!$C$20</f>
        <v>FY2030/31</v>
      </c>
      <c r="AV8" s="476"/>
      <c r="AW8" s="476"/>
      <c r="AX8" s="477"/>
      <c r="AY8" s="475" t="str">
        <f>Quarters!$C$24</f>
        <v>FY2031/32</v>
      </c>
      <c r="AZ8" s="476"/>
      <c r="BA8" s="476"/>
      <c r="BB8" s="477"/>
      <c r="BC8" s="198"/>
    </row>
    <row r="9" spans="2:64" ht="20" customHeight="1">
      <c r="B9" s="492" t="s">
        <v>67</v>
      </c>
      <c r="C9" s="494" t="s">
        <v>68</v>
      </c>
      <c r="D9" s="496" t="s">
        <v>69</v>
      </c>
      <c r="E9" s="370" t="s">
        <v>101</v>
      </c>
      <c r="F9" s="371" t="s">
        <v>102</v>
      </c>
      <c r="G9" s="203" t="s">
        <v>103</v>
      </c>
      <c r="H9" s="192" t="s">
        <v>104</v>
      </c>
      <c r="I9" s="209" t="s">
        <v>101</v>
      </c>
      <c r="J9" s="192" t="s">
        <v>102</v>
      </c>
      <c r="K9" s="194" t="s">
        <v>103</v>
      </c>
      <c r="L9" s="195" t="s">
        <v>104</v>
      </c>
      <c r="M9" s="209" t="s">
        <v>101</v>
      </c>
      <c r="N9" s="192" t="s">
        <v>102</v>
      </c>
      <c r="O9" s="194" t="s">
        <v>103</v>
      </c>
      <c r="P9" s="195" t="s">
        <v>104</v>
      </c>
      <c r="Q9" s="209" t="s">
        <v>101</v>
      </c>
      <c r="R9" s="192" t="s">
        <v>102</v>
      </c>
      <c r="S9" s="194" t="s">
        <v>103</v>
      </c>
      <c r="T9" s="195" t="s">
        <v>104</v>
      </c>
      <c r="U9" s="209" t="s">
        <v>101</v>
      </c>
      <c r="V9" s="192" t="s">
        <v>102</v>
      </c>
      <c r="W9" s="194" t="s">
        <v>103</v>
      </c>
      <c r="X9" s="195" t="s">
        <v>104</v>
      </c>
      <c r="Y9" s="209" t="s">
        <v>101</v>
      </c>
      <c r="Z9" s="192" t="s">
        <v>102</v>
      </c>
      <c r="AA9" s="194" t="s">
        <v>103</v>
      </c>
      <c r="AB9" s="195" t="s">
        <v>104</v>
      </c>
      <c r="AC9" s="204" t="s">
        <v>64</v>
      </c>
      <c r="AE9" s="209" t="s">
        <v>101</v>
      </c>
      <c r="AF9" s="192" t="s">
        <v>102</v>
      </c>
      <c r="AG9" s="194" t="s">
        <v>103</v>
      </c>
      <c r="AH9" s="195" t="s">
        <v>104</v>
      </c>
      <c r="AI9" s="209" t="s">
        <v>101</v>
      </c>
      <c r="AJ9" s="192" t="s">
        <v>102</v>
      </c>
      <c r="AK9" s="194" t="s">
        <v>103</v>
      </c>
      <c r="AL9" s="195" t="s">
        <v>104</v>
      </c>
      <c r="AM9" s="209" t="s">
        <v>101</v>
      </c>
      <c r="AN9" s="192" t="s">
        <v>102</v>
      </c>
      <c r="AO9" s="194" t="s">
        <v>103</v>
      </c>
      <c r="AP9" s="195" t="s">
        <v>104</v>
      </c>
      <c r="AQ9" s="209" t="s">
        <v>101</v>
      </c>
      <c r="AR9" s="192" t="s">
        <v>102</v>
      </c>
      <c r="AS9" s="194" t="s">
        <v>103</v>
      </c>
      <c r="AT9" s="195" t="s">
        <v>104</v>
      </c>
      <c r="AU9" s="209" t="s">
        <v>101</v>
      </c>
      <c r="AV9" s="192" t="s">
        <v>102</v>
      </c>
      <c r="AW9" s="194" t="s">
        <v>103</v>
      </c>
      <c r="AX9" s="195" t="s">
        <v>104</v>
      </c>
      <c r="AY9" s="209" t="s">
        <v>101</v>
      </c>
      <c r="AZ9" s="192" t="s">
        <v>102</v>
      </c>
      <c r="BA9" s="194" t="s">
        <v>103</v>
      </c>
      <c r="BB9" s="195" t="s">
        <v>104</v>
      </c>
      <c r="BC9" s="204" t="s">
        <v>64</v>
      </c>
      <c r="BI9" s="396" t="s">
        <v>70</v>
      </c>
      <c r="BJ9" s="397"/>
      <c r="BK9" s="397"/>
      <c r="BL9" s="398"/>
    </row>
    <row r="10" spans="2:64" ht="20" customHeight="1" thickBot="1">
      <c r="B10" s="493"/>
      <c r="C10" s="495"/>
      <c r="D10" s="497"/>
      <c r="E10" s="370" t="s">
        <v>71</v>
      </c>
      <c r="F10" s="371" t="s">
        <v>71</v>
      </c>
      <c r="G10" s="366" t="s">
        <v>71</v>
      </c>
      <c r="H10" s="193" t="s">
        <v>71</v>
      </c>
      <c r="I10" s="205" t="s">
        <v>71</v>
      </c>
      <c r="J10" s="206" t="s">
        <v>71</v>
      </c>
      <c r="K10" s="206" t="s">
        <v>71</v>
      </c>
      <c r="L10" s="210" t="s">
        <v>71</v>
      </c>
      <c r="M10" s="205" t="s">
        <v>71</v>
      </c>
      <c r="N10" s="206" t="s">
        <v>71</v>
      </c>
      <c r="O10" s="206" t="s">
        <v>71</v>
      </c>
      <c r="P10" s="210" t="s">
        <v>71</v>
      </c>
      <c r="Q10" s="205" t="s">
        <v>71</v>
      </c>
      <c r="R10" s="206" t="s">
        <v>71</v>
      </c>
      <c r="S10" s="206" t="s">
        <v>71</v>
      </c>
      <c r="T10" s="210" t="s">
        <v>71</v>
      </c>
      <c r="U10" s="205" t="s">
        <v>71</v>
      </c>
      <c r="V10" s="206" t="s">
        <v>71</v>
      </c>
      <c r="W10" s="206" t="s">
        <v>71</v>
      </c>
      <c r="X10" s="210" t="s">
        <v>71</v>
      </c>
      <c r="Y10" s="205" t="s">
        <v>71</v>
      </c>
      <c r="Z10" s="206" t="s">
        <v>71</v>
      </c>
      <c r="AA10" s="206" t="s">
        <v>71</v>
      </c>
      <c r="AB10" s="210" t="s">
        <v>71</v>
      </c>
      <c r="AC10" s="211" t="s">
        <v>71</v>
      </c>
      <c r="AE10" s="205" t="s">
        <v>72</v>
      </c>
      <c r="AF10" s="206" t="s">
        <v>72</v>
      </c>
      <c r="AG10" s="206" t="s">
        <v>72</v>
      </c>
      <c r="AH10" s="210" t="s">
        <v>72</v>
      </c>
      <c r="AI10" s="205" t="s">
        <v>72</v>
      </c>
      <c r="AJ10" s="206" t="s">
        <v>72</v>
      </c>
      <c r="AK10" s="206" t="s">
        <v>72</v>
      </c>
      <c r="AL10" s="210" t="s">
        <v>72</v>
      </c>
      <c r="AM10" s="205" t="s">
        <v>72</v>
      </c>
      <c r="AN10" s="206" t="s">
        <v>72</v>
      </c>
      <c r="AO10" s="206" t="s">
        <v>72</v>
      </c>
      <c r="AP10" s="210" t="s">
        <v>72</v>
      </c>
      <c r="AQ10" s="205" t="s">
        <v>72</v>
      </c>
      <c r="AR10" s="206" t="s">
        <v>72</v>
      </c>
      <c r="AS10" s="206" t="s">
        <v>72</v>
      </c>
      <c r="AT10" s="210" t="s">
        <v>72</v>
      </c>
      <c r="AU10" s="205" t="s">
        <v>72</v>
      </c>
      <c r="AV10" s="206" t="s">
        <v>72</v>
      </c>
      <c r="AW10" s="206" t="s">
        <v>72</v>
      </c>
      <c r="AX10" s="210" t="s">
        <v>72</v>
      </c>
      <c r="AY10" s="205" t="s">
        <v>72</v>
      </c>
      <c r="AZ10" s="206" t="s">
        <v>72</v>
      </c>
      <c r="BA10" s="206" t="s">
        <v>72</v>
      </c>
      <c r="BB10" s="210" t="s">
        <v>72</v>
      </c>
      <c r="BC10" s="32" t="s">
        <v>72</v>
      </c>
      <c r="BI10" s="508" t="s">
        <v>73</v>
      </c>
      <c r="BJ10" s="509"/>
      <c r="BK10" s="509"/>
      <c r="BL10" s="510"/>
    </row>
    <row r="11" spans="2:64" ht="20" customHeight="1" thickBot="1">
      <c r="B11" s="486" t="s">
        <v>157</v>
      </c>
      <c r="C11" s="487"/>
      <c r="D11" s="487"/>
      <c r="E11" s="488"/>
      <c r="F11" s="488"/>
      <c r="G11" s="488"/>
      <c r="H11" s="488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507"/>
      <c r="AE11" s="486" t="s">
        <v>74</v>
      </c>
      <c r="AF11" s="487"/>
      <c r="AG11" s="487"/>
      <c r="AH11" s="487"/>
      <c r="AI11" s="487"/>
      <c r="AJ11" s="488"/>
      <c r="AK11" s="488"/>
      <c r="AL11" s="487"/>
      <c r="AM11" s="487"/>
      <c r="AN11" s="487"/>
      <c r="AO11" s="487"/>
      <c r="AP11" s="487"/>
      <c r="AQ11" s="487"/>
      <c r="AR11" s="487"/>
      <c r="AS11" s="487"/>
      <c r="AT11" s="487"/>
      <c r="AU11" s="487"/>
      <c r="AV11" s="487"/>
      <c r="AW11" s="487"/>
      <c r="AX11" s="487"/>
      <c r="AY11" s="487"/>
      <c r="AZ11" s="487"/>
      <c r="BA11" s="487"/>
      <c r="BB11" s="487"/>
      <c r="BC11" s="487"/>
      <c r="BI11" s="508"/>
      <c r="BJ11" s="509"/>
      <c r="BK11" s="509"/>
      <c r="BL11" s="510"/>
    </row>
    <row r="12" spans="2:64" ht="20" customHeight="1">
      <c r="B12" s="137"/>
      <c r="C12" s="138"/>
      <c r="D12" s="201"/>
      <c r="E12" s="372"/>
      <c r="F12" s="375"/>
      <c r="G12" s="367"/>
      <c r="H12" s="207"/>
      <c r="I12" s="372"/>
      <c r="J12" s="375"/>
      <c r="K12" s="367"/>
      <c r="L12" s="207"/>
      <c r="M12" s="372"/>
      <c r="N12" s="375"/>
      <c r="O12" s="367"/>
      <c r="P12" s="207"/>
      <c r="Q12" s="372"/>
      <c r="R12" s="375"/>
      <c r="S12" s="367"/>
      <c r="T12" s="207"/>
      <c r="U12" s="372"/>
      <c r="V12" s="375"/>
      <c r="W12" s="367"/>
      <c r="X12" s="207"/>
      <c r="Y12" s="372"/>
      <c r="Z12" s="375"/>
      <c r="AA12" s="367"/>
      <c r="AB12" s="207"/>
      <c r="AC12" s="223">
        <f>SUM(E12:AB12)/4</f>
        <v>0</v>
      </c>
      <c r="AD12" s="34"/>
      <c r="AE12" s="214">
        <f>$D12*1*E12*1.3*0.25</f>
        <v>0</v>
      </c>
      <c r="AF12" s="139">
        <f>$D12*1*F12*1.3*0.25</f>
        <v>0</v>
      </c>
      <c r="AG12" s="139">
        <f>$D12*1*G12*1.3*0.25</f>
        <v>0</v>
      </c>
      <c r="AH12" s="221">
        <f>$D12*1*H12*1.3*0.25</f>
        <v>0</v>
      </c>
      <c r="AI12" s="214">
        <f>$D12*1*I12*1.3*0.25</f>
        <v>0</v>
      </c>
      <c r="AJ12" s="139">
        <f>$D12*1*J12*1.3*0.25</f>
        <v>0</v>
      </c>
      <c r="AK12" s="139">
        <f>$D12*1*K12*1.3*0.25</f>
        <v>0</v>
      </c>
      <c r="AL12" s="221">
        <f>$D12*1*L12*1.3*0.25</f>
        <v>0</v>
      </c>
      <c r="AM12" s="214">
        <f>$D12*1*M12*1.3*0.25</f>
        <v>0</v>
      </c>
      <c r="AN12" s="139">
        <f>$D12*1*N12*1.3*0.25</f>
        <v>0</v>
      </c>
      <c r="AO12" s="139">
        <f>$D12*1*O12*1.3*0.25</f>
        <v>0</v>
      </c>
      <c r="AP12" s="221">
        <f>$D12*1*P12*1.3*0.25</f>
        <v>0</v>
      </c>
      <c r="AQ12" s="214">
        <f>$D12*Q12*1.3*0.25</f>
        <v>0</v>
      </c>
      <c r="AR12" s="139">
        <f>$D12*1*R12*1.3*0.25</f>
        <v>0</v>
      </c>
      <c r="AS12" s="139">
        <f>$D12*1*S12*1.3*0.25</f>
        <v>0</v>
      </c>
      <c r="AT12" s="221">
        <f>$D12*1*T12*1.3*0.25</f>
        <v>0</v>
      </c>
      <c r="AU12" s="214">
        <f>$D12*U12*1.3*0.25</f>
        <v>0</v>
      </c>
      <c r="AV12" s="139">
        <f>$D12*1*V12*1.3*0.25</f>
        <v>0</v>
      </c>
      <c r="AW12" s="139">
        <f>$D12*1*W12*1.3*0.25</f>
        <v>0</v>
      </c>
      <c r="AX12" s="221">
        <f>$D12*1*X12*1.3*0.25</f>
        <v>0</v>
      </c>
      <c r="AY12" s="214">
        <f>$D12*1*Y12*1.3*0.25</f>
        <v>0</v>
      </c>
      <c r="AZ12" s="139">
        <f>$D12*1*Z12*1.3*0.25</f>
        <v>0</v>
      </c>
      <c r="BA12" s="139">
        <f>$D12*1*AA12*1.3*0.25</f>
        <v>0</v>
      </c>
      <c r="BB12" s="221">
        <f>$D12*1*AB12*1.3*0.25</f>
        <v>0</v>
      </c>
      <c r="BC12" s="223">
        <f>SUM(AE12:BB12)</f>
        <v>0</v>
      </c>
      <c r="BD12" s="34"/>
      <c r="BE12" s="34"/>
      <c r="BF12" s="34"/>
      <c r="BG12" s="34"/>
      <c r="BH12" s="34"/>
      <c r="BI12" s="511" t="s">
        <v>75</v>
      </c>
      <c r="BJ12" s="512"/>
      <c r="BK12" s="512"/>
      <c r="BL12" s="513"/>
    </row>
    <row r="13" spans="2:64" ht="20" customHeight="1" thickBot="1">
      <c r="B13" s="40"/>
      <c r="C13" s="41"/>
      <c r="D13" s="202"/>
      <c r="E13" s="373"/>
      <c r="F13" s="376"/>
      <c r="G13" s="368"/>
      <c r="H13" s="208"/>
      <c r="I13" s="373"/>
      <c r="J13" s="376"/>
      <c r="K13" s="368"/>
      <c r="L13" s="208"/>
      <c r="M13" s="373"/>
      <c r="N13" s="376"/>
      <c r="O13" s="368"/>
      <c r="P13" s="208"/>
      <c r="Q13" s="373"/>
      <c r="R13" s="376"/>
      <c r="S13" s="368"/>
      <c r="T13" s="208"/>
      <c r="U13" s="373"/>
      <c r="V13" s="376"/>
      <c r="W13" s="368"/>
      <c r="X13" s="208"/>
      <c r="Y13" s="373"/>
      <c r="Z13" s="376"/>
      <c r="AA13" s="368"/>
      <c r="AB13" s="208"/>
      <c r="AC13" s="224">
        <f t="shared" ref="AC13:AC14" si="0">SUM(E13:AB13)/4</f>
        <v>0</v>
      </c>
      <c r="AE13" s="215">
        <f>$D13*1*E13*1.3*0.25</f>
        <v>0</v>
      </c>
      <c r="AF13" s="33">
        <f>$D13*1*F13*1.3*0.25</f>
        <v>0</v>
      </c>
      <c r="AG13" s="33">
        <f>$D13*1*G13*1.3*0.25</f>
        <v>0</v>
      </c>
      <c r="AH13" s="213">
        <f>$D13*1*H13*1.3*0.25</f>
        <v>0</v>
      </c>
      <c r="AI13" s="215">
        <f>$D13*1*I13*1.3*0.25</f>
        <v>0</v>
      </c>
      <c r="AJ13" s="33">
        <f>$D13*1*J13*1.3*0.25</f>
        <v>0</v>
      </c>
      <c r="AK13" s="33">
        <f>$D13*1*K13*1.3*0.25</f>
        <v>0</v>
      </c>
      <c r="AL13" s="213">
        <f>$D13*1*L13*1.3*0.25</f>
        <v>0</v>
      </c>
      <c r="AM13" s="215">
        <f>$D13*1*M13*1.3*0.25</f>
        <v>0</v>
      </c>
      <c r="AN13" s="33">
        <f>$D13*1*N13*1.3*0.25</f>
        <v>0</v>
      </c>
      <c r="AO13" s="33">
        <f>$D13*1*O13*1.3*0.25</f>
        <v>0</v>
      </c>
      <c r="AP13" s="213">
        <f>$D13*1*P13*1.3*0.25</f>
        <v>0</v>
      </c>
      <c r="AQ13" s="215">
        <f>$D13*1*Q13*1.3*0.25</f>
        <v>0</v>
      </c>
      <c r="AR13" s="33">
        <f>$D13*1*R13*1.3*0.25</f>
        <v>0</v>
      </c>
      <c r="AS13" s="33">
        <f>$D13*1*S13*1.3*0.25</f>
        <v>0</v>
      </c>
      <c r="AT13" s="213">
        <f>$D13*1*T13*1.3*0.25</f>
        <v>0</v>
      </c>
      <c r="AU13" s="215">
        <f>$D13*1*U13*1.3*0.25</f>
        <v>0</v>
      </c>
      <c r="AV13" s="33">
        <f>$D13*1*V13*1.3*0.25</f>
        <v>0</v>
      </c>
      <c r="AW13" s="33">
        <f>$D13*1*W13*1.3*0.25</f>
        <v>0</v>
      </c>
      <c r="AX13" s="213">
        <f>$D13*1*X13*1.3*0.25</f>
        <v>0</v>
      </c>
      <c r="AY13" s="215">
        <f>$D13*1*Y13*1.3*0.25</f>
        <v>0</v>
      </c>
      <c r="AZ13" s="33">
        <f>$D13*1*Z13*1.3*0.25</f>
        <v>0</v>
      </c>
      <c r="BA13" s="33">
        <f>$D13*1*AA13*1.3*0.25</f>
        <v>0</v>
      </c>
      <c r="BB13" s="213">
        <f>$D13*1*AB13*1.3*0.25</f>
        <v>0</v>
      </c>
      <c r="BC13" s="224">
        <f t="shared" ref="BC13:BC16" si="1">SUM(AE13:BB13)</f>
        <v>0</v>
      </c>
      <c r="BI13" s="514" t="s">
        <v>76</v>
      </c>
      <c r="BJ13" s="515"/>
      <c r="BK13" s="515"/>
      <c r="BL13" s="516"/>
    </row>
    <row r="14" spans="2:64" ht="20" customHeight="1" thickBot="1">
      <c r="B14" s="40"/>
      <c r="C14" s="41"/>
      <c r="D14" s="201"/>
      <c r="E14" s="372"/>
      <c r="F14" s="375"/>
      <c r="G14" s="367"/>
      <c r="H14" s="207"/>
      <c r="I14" s="372"/>
      <c r="J14" s="375"/>
      <c r="K14" s="367"/>
      <c r="L14" s="207"/>
      <c r="M14" s="372"/>
      <c r="N14" s="375"/>
      <c r="O14" s="367"/>
      <c r="P14" s="207"/>
      <c r="Q14" s="372"/>
      <c r="R14" s="375"/>
      <c r="S14" s="367"/>
      <c r="T14" s="207"/>
      <c r="U14" s="372"/>
      <c r="V14" s="375"/>
      <c r="W14" s="367"/>
      <c r="X14" s="207"/>
      <c r="Y14" s="372"/>
      <c r="Z14" s="375"/>
      <c r="AA14" s="367"/>
      <c r="AB14" s="207"/>
      <c r="AC14" s="224">
        <f t="shared" si="0"/>
        <v>0</v>
      </c>
      <c r="AE14" s="215">
        <f>$D14*1*E14*1.3*0.25</f>
        <v>0</v>
      </c>
      <c r="AF14" s="33">
        <f>$D14*1*F14*1.3*0.25</f>
        <v>0</v>
      </c>
      <c r="AG14" s="33">
        <f>$D14*1*G14*1.3*0.25</f>
        <v>0</v>
      </c>
      <c r="AH14" s="213">
        <f>$D14*1*H14*1.3*0.25</f>
        <v>0</v>
      </c>
      <c r="AI14" s="215">
        <f>$D14*1*I14*1.3*0.25</f>
        <v>0</v>
      </c>
      <c r="AJ14" s="33">
        <f>$D14*1*J14*1.3*0.25</f>
        <v>0</v>
      </c>
      <c r="AK14" s="33">
        <f>$D14*1*K14*1.3*0.25</f>
        <v>0</v>
      </c>
      <c r="AL14" s="213">
        <f>$D14*1*L14*1.3*0.25</f>
        <v>0</v>
      </c>
      <c r="AM14" s="215">
        <f>$D14*1*M14*1.3*0.25</f>
        <v>0</v>
      </c>
      <c r="AN14" s="33">
        <f>$D14*1*N14*1.3*0.25</f>
        <v>0</v>
      </c>
      <c r="AO14" s="33">
        <f>$D14*1*O14*1.3*0.25</f>
        <v>0</v>
      </c>
      <c r="AP14" s="213">
        <f>$D14*1*P14*1.3*0.25</f>
        <v>0</v>
      </c>
      <c r="AQ14" s="215">
        <f>$D14*1*Q14*1.3*0.25</f>
        <v>0</v>
      </c>
      <c r="AR14" s="33">
        <f>$D14*1*R14*1.3*0.25</f>
        <v>0</v>
      </c>
      <c r="AS14" s="33">
        <f>$D14*1*S14*1.3*0.25</f>
        <v>0</v>
      </c>
      <c r="AT14" s="213">
        <f>$D14*1*T14*1.3*0.25</f>
        <v>0</v>
      </c>
      <c r="AU14" s="215">
        <f>$D14*1*U14*1.3*0.25</f>
        <v>0</v>
      </c>
      <c r="AV14" s="33">
        <f>$D14*1*V14*1.3*0.25</f>
        <v>0</v>
      </c>
      <c r="AW14" s="33">
        <f>$D14*1*W14*1.3*0.25</f>
        <v>0</v>
      </c>
      <c r="AX14" s="213">
        <f>$D14*1*X14*1.3*0.25</f>
        <v>0</v>
      </c>
      <c r="AY14" s="215">
        <f>$D14*1*Y14*1.3*0.25</f>
        <v>0</v>
      </c>
      <c r="AZ14" s="33">
        <f>$D14*1*Z14*1.3*0.25</f>
        <v>0</v>
      </c>
      <c r="BA14" s="33">
        <f>$D14*1*AA14*1.3*0.25</f>
        <v>0</v>
      </c>
      <c r="BB14" s="213">
        <f>$D14*1*AB14*1.3*0.25</f>
        <v>0</v>
      </c>
      <c r="BC14" s="224">
        <f t="shared" si="1"/>
        <v>0</v>
      </c>
      <c r="BI14" s="517"/>
      <c r="BJ14" s="518"/>
      <c r="BK14" s="518"/>
      <c r="BL14" s="519"/>
    </row>
    <row r="15" spans="2:64" ht="20" customHeight="1" thickBot="1">
      <c r="B15" s="40"/>
      <c r="C15" s="41"/>
      <c r="D15" s="202"/>
      <c r="E15" s="373"/>
      <c r="F15" s="376"/>
      <c r="G15" s="368"/>
      <c r="H15" s="208"/>
      <c r="I15" s="373"/>
      <c r="J15" s="376"/>
      <c r="K15" s="368"/>
      <c r="L15" s="208"/>
      <c r="M15" s="373"/>
      <c r="N15" s="376"/>
      <c r="O15" s="368"/>
      <c r="P15" s="208"/>
      <c r="Q15" s="373"/>
      <c r="R15" s="376"/>
      <c r="S15" s="368"/>
      <c r="T15" s="208"/>
      <c r="U15" s="373"/>
      <c r="V15" s="376"/>
      <c r="W15" s="368"/>
      <c r="X15" s="208"/>
      <c r="Y15" s="373"/>
      <c r="Z15" s="376"/>
      <c r="AA15" s="368"/>
      <c r="AB15" s="208"/>
      <c r="AC15" s="224">
        <f>SUM(E15:AB15)/4</f>
        <v>0</v>
      </c>
      <c r="AE15" s="218">
        <f>$D15*1*E15*1.3*0.25</f>
        <v>0</v>
      </c>
      <c r="AF15" s="219">
        <f>$D15*1*F15*1.3*0.25</f>
        <v>0</v>
      </c>
      <c r="AG15" s="219">
        <f>$D15*1*G15*1.3*0.25</f>
        <v>0</v>
      </c>
      <c r="AH15" s="222">
        <f>$D15*1*H15*1.3*0.25</f>
        <v>0</v>
      </c>
      <c r="AI15" s="218">
        <f>$D15*1*I15*1.3*0.25</f>
        <v>0</v>
      </c>
      <c r="AJ15" s="219">
        <f>$D15*1*J15*1.3*0.25</f>
        <v>0</v>
      </c>
      <c r="AK15" s="219">
        <f>$D15*1*K15*1.3*0.25</f>
        <v>0</v>
      </c>
      <c r="AL15" s="222">
        <f>$D15*1*L15*1.3*0.25</f>
        <v>0</v>
      </c>
      <c r="AM15" s="218">
        <f>$D15*1*M15*1.3*0.25</f>
        <v>0</v>
      </c>
      <c r="AN15" s="219">
        <f>$D15*1*N15*1.3*0.25</f>
        <v>0</v>
      </c>
      <c r="AO15" s="219">
        <f>$D15*1*O15*1.3*0.25</f>
        <v>0</v>
      </c>
      <c r="AP15" s="222">
        <f>$D15*1*P15*1.3*0.25</f>
        <v>0</v>
      </c>
      <c r="AQ15" s="218">
        <f>$D15*1*Q15*1.3*0.25</f>
        <v>0</v>
      </c>
      <c r="AR15" s="219">
        <f>$D15*1*R15*1.3*0.25</f>
        <v>0</v>
      </c>
      <c r="AS15" s="219">
        <f>$D15*1*S15*1.3*0.25</f>
        <v>0</v>
      </c>
      <c r="AT15" s="222">
        <f>$D15*1*T15*1.3*0.25</f>
        <v>0</v>
      </c>
      <c r="AU15" s="218">
        <f>$D15*1*U15*1.3*0.25</f>
        <v>0</v>
      </c>
      <c r="AV15" s="219">
        <f>$D15*1*V15*1.3*0.25</f>
        <v>0</v>
      </c>
      <c r="AW15" s="219">
        <f>$D15*1*W15*1.3*0.25</f>
        <v>0</v>
      </c>
      <c r="AX15" s="222">
        <f>$D15*1*X15*1.3*0.25</f>
        <v>0</v>
      </c>
      <c r="AY15" s="218">
        <f>$D15*1*Y15*1.3*0.25</f>
        <v>0</v>
      </c>
      <c r="AZ15" s="219">
        <f>$D15*1*Z15*1.3*0.25</f>
        <v>0</v>
      </c>
      <c r="BA15" s="219">
        <f>$D15*1*AA15*1.3*0.25</f>
        <v>0</v>
      </c>
      <c r="BB15" s="222">
        <f>$D15*1*AB15*1.3*0.25</f>
        <v>0</v>
      </c>
      <c r="BC15" s="225">
        <f t="shared" si="1"/>
        <v>0</v>
      </c>
      <c r="BI15" s="514" t="s">
        <v>77</v>
      </c>
      <c r="BJ15" s="515"/>
      <c r="BK15" s="515"/>
      <c r="BL15" s="516"/>
    </row>
    <row r="16" spans="2:64" ht="20" customHeight="1" thickBot="1">
      <c r="B16" s="498" t="s">
        <v>178</v>
      </c>
      <c r="C16" s="499"/>
      <c r="D16" s="500"/>
      <c r="E16" s="374">
        <f t="shared" ref="E16:AC16" si="2">SUM(E12:E15)</f>
        <v>0</v>
      </c>
      <c r="F16" s="377">
        <f t="shared" si="2"/>
        <v>0</v>
      </c>
      <c r="G16" s="377">
        <f t="shared" si="2"/>
        <v>0</v>
      </c>
      <c r="H16" s="310">
        <f t="shared" si="2"/>
        <v>0</v>
      </c>
      <c r="I16" s="227">
        <f t="shared" si="2"/>
        <v>0</v>
      </c>
      <c r="J16" s="229">
        <f t="shared" si="2"/>
        <v>0</v>
      </c>
      <c r="K16" s="229">
        <f t="shared" si="2"/>
        <v>0</v>
      </c>
      <c r="L16" s="228">
        <f t="shared" si="2"/>
        <v>0</v>
      </c>
      <c r="M16" s="227">
        <f t="shared" si="2"/>
        <v>0</v>
      </c>
      <c r="N16" s="229">
        <f t="shared" si="2"/>
        <v>0</v>
      </c>
      <c r="O16" s="229">
        <f t="shared" si="2"/>
        <v>0</v>
      </c>
      <c r="P16" s="228">
        <f t="shared" si="2"/>
        <v>0</v>
      </c>
      <c r="Q16" s="227">
        <f t="shared" si="2"/>
        <v>0</v>
      </c>
      <c r="R16" s="229">
        <f t="shared" si="2"/>
        <v>0</v>
      </c>
      <c r="S16" s="229">
        <f t="shared" si="2"/>
        <v>0</v>
      </c>
      <c r="T16" s="228">
        <f t="shared" si="2"/>
        <v>0</v>
      </c>
      <c r="U16" s="227">
        <f t="shared" ref="U16:X16" si="3">SUM(U12:U15)</f>
        <v>0</v>
      </c>
      <c r="V16" s="229">
        <f t="shared" si="3"/>
        <v>0</v>
      </c>
      <c r="W16" s="229">
        <f t="shared" si="3"/>
        <v>0</v>
      </c>
      <c r="X16" s="228">
        <f t="shared" si="3"/>
        <v>0</v>
      </c>
      <c r="Y16" s="227">
        <f t="shared" si="2"/>
        <v>0</v>
      </c>
      <c r="Z16" s="229">
        <f t="shared" si="2"/>
        <v>0</v>
      </c>
      <c r="AA16" s="229">
        <f t="shared" si="2"/>
        <v>0</v>
      </c>
      <c r="AB16" s="228">
        <f t="shared" si="2"/>
        <v>0</v>
      </c>
      <c r="AC16" s="310">
        <f t="shared" si="2"/>
        <v>0</v>
      </c>
      <c r="AE16" s="216">
        <f t="shared" ref="AE16:AH16" si="4">SUM(AE12:AE15)</f>
        <v>0</v>
      </c>
      <c r="AF16" s="212">
        <f t="shared" si="4"/>
        <v>0</v>
      </c>
      <c r="AG16" s="212">
        <f t="shared" si="4"/>
        <v>0</v>
      </c>
      <c r="AH16" s="220">
        <f t="shared" si="4"/>
        <v>0</v>
      </c>
      <c r="AI16" s="216">
        <f t="shared" ref="AI16:BB16" si="5">SUM(AI12:AI15)</f>
        <v>0</v>
      </c>
      <c r="AJ16" s="212">
        <f t="shared" si="5"/>
        <v>0</v>
      </c>
      <c r="AK16" s="212">
        <f t="shared" si="5"/>
        <v>0</v>
      </c>
      <c r="AL16" s="220">
        <f t="shared" si="5"/>
        <v>0</v>
      </c>
      <c r="AM16" s="217">
        <f t="shared" si="5"/>
        <v>0</v>
      </c>
      <c r="AN16" s="212">
        <f t="shared" si="5"/>
        <v>0</v>
      </c>
      <c r="AO16" s="212">
        <f t="shared" si="5"/>
        <v>0</v>
      </c>
      <c r="AP16" s="48">
        <f t="shared" si="5"/>
        <v>0</v>
      </c>
      <c r="AQ16" s="216">
        <f t="shared" si="5"/>
        <v>0</v>
      </c>
      <c r="AR16" s="212">
        <f t="shared" si="5"/>
        <v>0</v>
      </c>
      <c r="AS16" s="212">
        <f t="shared" si="5"/>
        <v>0</v>
      </c>
      <c r="AT16" s="48">
        <f t="shared" si="5"/>
        <v>0</v>
      </c>
      <c r="AU16" s="216">
        <f t="shared" ref="AU16:AX16" si="6">SUM(AU12:AU15)</f>
        <v>0</v>
      </c>
      <c r="AV16" s="212">
        <f t="shared" si="6"/>
        <v>0</v>
      </c>
      <c r="AW16" s="212">
        <f t="shared" si="6"/>
        <v>0</v>
      </c>
      <c r="AX16" s="48">
        <f t="shared" si="6"/>
        <v>0</v>
      </c>
      <c r="AY16" s="216">
        <f t="shared" si="5"/>
        <v>0</v>
      </c>
      <c r="AZ16" s="212">
        <f t="shared" si="5"/>
        <v>0</v>
      </c>
      <c r="BA16" s="212">
        <f t="shared" si="5"/>
        <v>0</v>
      </c>
      <c r="BB16" s="48">
        <f t="shared" si="5"/>
        <v>0</v>
      </c>
      <c r="BC16" s="226">
        <f t="shared" si="1"/>
        <v>0</v>
      </c>
      <c r="BI16" s="520" t="s">
        <v>78</v>
      </c>
      <c r="BJ16" s="521"/>
      <c r="BK16" s="521"/>
      <c r="BL16" s="522"/>
    </row>
    <row r="17" spans="2:65" ht="20" customHeight="1" thickBot="1">
      <c r="B17" s="498" t="s">
        <v>179</v>
      </c>
      <c r="C17" s="499"/>
      <c r="D17" s="500"/>
      <c r="E17" s="489">
        <f>SUM(E16:H16)/4</f>
        <v>0</v>
      </c>
      <c r="F17" s="490"/>
      <c r="G17" s="490"/>
      <c r="H17" s="491"/>
      <c r="I17" s="489">
        <f>SUM(I16:L16)/4</f>
        <v>0</v>
      </c>
      <c r="J17" s="490"/>
      <c r="K17" s="490"/>
      <c r="L17" s="491"/>
      <c r="M17" s="489">
        <f>SUM(M16:P16)/4</f>
        <v>0</v>
      </c>
      <c r="N17" s="490"/>
      <c r="O17" s="490"/>
      <c r="P17" s="491"/>
      <c r="Q17" s="489">
        <f>SUM(Q16:T16)/4</f>
        <v>0</v>
      </c>
      <c r="R17" s="490"/>
      <c r="S17" s="490"/>
      <c r="T17" s="491"/>
      <c r="U17" s="489">
        <f>SUM(U16:X16)/4</f>
        <v>0</v>
      </c>
      <c r="V17" s="490"/>
      <c r="W17" s="490"/>
      <c r="X17" s="491"/>
      <c r="Y17" s="489">
        <f>SUM(Y16:AB16)/4</f>
        <v>0</v>
      </c>
      <c r="Z17" s="490"/>
      <c r="AA17" s="490"/>
      <c r="AB17" s="491"/>
      <c r="AC17" s="311">
        <f>AC16</f>
        <v>0</v>
      </c>
      <c r="AE17" s="472">
        <f>SUM(AE16:AH16)</f>
        <v>0</v>
      </c>
      <c r="AF17" s="473"/>
      <c r="AG17" s="473"/>
      <c r="AH17" s="474"/>
      <c r="AI17" s="472">
        <f>SUM(AI16:AL16)</f>
        <v>0</v>
      </c>
      <c r="AJ17" s="473"/>
      <c r="AK17" s="473"/>
      <c r="AL17" s="474"/>
      <c r="AM17" s="472">
        <f>SUM(AM16:AP16)</f>
        <v>0</v>
      </c>
      <c r="AN17" s="473"/>
      <c r="AO17" s="473"/>
      <c r="AP17" s="474"/>
      <c r="AQ17" s="472">
        <f>SUM(AQ16:AT16)</f>
        <v>0</v>
      </c>
      <c r="AR17" s="473"/>
      <c r="AS17" s="473"/>
      <c r="AT17" s="474"/>
      <c r="AU17" s="472">
        <f>SUM(AU16:AX16)</f>
        <v>0</v>
      </c>
      <c r="AV17" s="473"/>
      <c r="AW17" s="473"/>
      <c r="AX17" s="474"/>
      <c r="AY17" s="472">
        <f>SUM(AY16:BB16)</f>
        <v>0</v>
      </c>
      <c r="AZ17" s="473"/>
      <c r="BA17" s="473"/>
      <c r="BB17" s="474"/>
      <c r="BC17" s="283">
        <f>BC16</f>
        <v>0</v>
      </c>
      <c r="BI17" s="284"/>
      <c r="BJ17" s="284"/>
      <c r="BK17" s="284"/>
      <c r="BL17" s="284"/>
    </row>
    <row r="18" spans="2:65" ht="20" customHeight="1">
      <c r="B18" s="118"/>
      <c r="C18" s="118"/>
      <c r="D18" s="118"/>
      <c r="E18" s="117"/>
      <c r="F18" s="117"/>
      <c r="G18" s="117"/>
      <c r="H18" s="117"/>
      <c r="I18" s="117"/>
      <c r="J18" s="117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</row>
    <row r="19" spans="2:65" ht="20" customHeight="1">
      <c r="B19" s="456" t="s">
        <v>159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E19" s="456" t="s">
        <v>160</v>
      </c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</row>
    <row r="20" spans="2:65" s="231" customFormat="1" ht="30" customHeight="1">
      <c r="B20" s="501" t="s">
        <v>13</v>
      </c>
      <c r="C20" s="502"/>
      <c r="D20" s="502"/>
      <c r="E20" s="502"/>
      <c r="F20" s="502"/>
      <c r="G20" s="502"/>
      <c r="H20" s="502"/>
      <c r="I20" s="503">
        <f>I5</f>
        <v>0</v>
      </c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3"/>
      <c r="Y20" s="503"/>
      <c r="Z20" s="503"/>
      <c r="AA20" s="503"/>
      <c r="AB20" s="503"/>
      <c r="AC20" s="503"/>
      <c r="AE20" s="501" t="s">
        <v>13</v>
      </c>
      <c r="AF20" s="502"/>
      <c r="AG20" s="502"/>
      <c r="AH20" s="502"/>
      <c r="AI20" s="502"/>
      <c r="AJ20" s="502"/>
      <c r="AK20" s="502"/>
      <c r="AL20" s="523"/>
      <c r="AM20" s="523"/>
      <c r="AN20" s="503">
        <f>AN5</f>
        <v>0</v>
      </c>
      <c r="AO20" s="503"/>
      <c r="AP20" s="503"/>
      <c r="AQ20" s="503"/>
      <c r="AR20" s="503"/>
      <c r="AS20" s="503"/>
      <c r="AT20" s="503"/>
      <c r="AU20" s="503"/>
      <c r="AV20" s="503"/>
      <c r="AW20" s="503"/>
      <c r="AX20" s="503"/>
      <c r="AY20" s="503"/>
      <c r="AZ20" s="503"/>
      <c r="BA20" s="503"/>
      <c r="BB20" s="503"/>
      <c r="BC20" s="503"/>
    </row>
    <row r="21" spans="2:65" ht="20" customHeight="1" thickBot="1">
      <c r="B21" s="484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E21" s="484" t="s">
        <v>45</v>
      </c>
      <c r="AF21" s="485"/>
      <c r="AG21" s="485"/>
      <c r="AH21" s="485"/>
      <c r="AI21" s="485"/>
      <c r="AJ21" s="485"/>
      <c r="AK21" s="485"/>
      <c r="AL21" s="485"/>
      <c r="AM21" s="485"/>
      <c r="AN21" s="485"/>
      <c r="AO21" s="485"/>
      <c r="AP21" s="485"/>
      <c r="AQ21" s="485"/>
      <c r="AR21" s="485"/>
      <c r="AS21" s="485"/>
      <c r="AT21" s="485"/>
      <c r="AU21" s="485"/>
      <c r="AV21" s="485"/>
      <c r="AW21" s="485"/>
      <c r="AX21" s="485"/>
      <c r="AY21" s="485"/>
      <c r="AZ21" s="485"/>
      <c r="BA21" s="485"/>
      <c r="BB21" s="485"/>
      <c r="BC21" s="485"/>
    </row>
    <row r="22" spans="2:65" ht="20" customHeight="1" thickBot="1">
      <c r="B22" s="504">
        <f>'Information and Instructions'!$C$14</f>
        <v>0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6"/>
      <c r="AE22" s="478">
        <f>'Information and Instructions'!C29</f>
        <v>0</v>
      </c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80"/>
    </row>
    <row r="23" spans="2:65" ht="20" customHeight="1">
      <c r="B23" s="199"/>
      <c r="C23" s="200"/>
      <c r="D23" s="198"/>
      <c r="E23" s="482" t="str">
        <f>Quarters!$C$4</f>
        <v>FY2026/27</v>
      </c>
      <c r="F23" s="482"/>
      <c r="G23" s="482"/>
      <c r="H23" s="482"/>
      <c r="I23" s="475" t="str">
        <f>Quarters!$C$8</f>
        <v>FY2027/28</v>
      </c>
      <c r="J23" s="476"/>
      <c r="K23" s="476"/>
      <c r="L23" s="477"/>
      <c r="M23" s="475" t="str">
        <f>Quarters!$C$12</f>
        <v>FY2028/29</v>
      </c>
      <c r="N23" s="476"/>
      <c r="O23" s="476"/>
      <c r="P23" s="477"/>
      <c r="Q23" s="475" t="str">
        <f>Quarters!$C$16</f>
        <v>FY2029/30</v>
      </c>
      <c r="R23" s="476"/>
      <c r="S23" s="476"/>
      <c r="T23" s="477"/>
      <c r="U23" s="475" t="str">
        <f>Quarters!$C$20</f>
        <v>FY2030/31</v>
      </c>
      <c r="V23" s="476"/>
      <c r="W23" s="476"/>
      <c r="X23" s="477"/>
      <c r="Y23" s="475" t="str">
        <f>Quarters!$C$24</f>
        <v>FY2031/32</v>
      </c>
      <c r="Z23" s="476"/>
      <c r="AA23" s="476"/>
      <c r="AB23" s="477"/>
      <c r="AC23" s="198"/>
      <c r="AE23" s="481" t="str">
        <f>Quarters!$C$4</f>
        <v>FY2026/27</v>
      </c>
      <c r="AF23" s="482"/>
      <c r="AG23" s="482"/>
      <c r="AH23" s="483"/>
      <c r="AI23" s="475" t="str">
        <f>Quarters!$C$8</f>
        <v>FY2027/28</v>
      </c>
      <c r="AJ23" s="476"/>
      <c r="AK23" s="476"/>
      <c r="AL23" s="477"/>
      <c r="AM23" s="475" t="str">
        <f>Quarters!$C$12</f>
        <v>FY2028/29</v>
      </c>
      <c r="AN23" s="476"/>
      <c r="AO23" s="476"/>
      <c r="AP23" s="477"/>
      <c r="AQ23" s="475" t="str">
        <f>Quarters!$C$16</f>
        <v>FY2029/30</v>
      </c>
      <c r="AR23" s="476"/>
      <c r="AS23" s="476"/>
      <c r="AT23" s="477"/>
      <c r="AU23" s="475" t="str">
        <f>Quarters!$C$20</f>
        <v>FY2030/31</v>
      </c>
      <c r="AV23" s="476"/>
      <c r="AW23" s="476"/>
      <c r="AX23" s="477"/>
      <c r="AY23" s="475" t="str">
        <f>Quarters!$C$24</f>
        <v>FY2031/32</v>
      </c>
      <c r="AZ23" s="476"/>
      <c r="BA23" s="476"/>
      <c r="BB23" s="477"/>
      <c r="BC23" s="198"/>
    </row>
    <row r="24" spans="2:65" ht="20" customHeight="1">
      <c r="B24" s="492" t="s">
        <v>67</v>
      </c>
      <c r="C24" s="494" t="s">
        <v>68</v>
      </c>
      <c r="D24" s="496" t="s">
        <v>69</v>
      </c>
      <c r="E24" s="370" t="s">
        <v>101</v>
      </c>
      <c r="F24" s="371" t="s">
        <v>102</v>
      </c>
      <c r="G24" s="203" t="s">
        <v>103</v>
      </c>
      <c r="H24" s="192" t="s">
        <v>104</v>
      </c>
      <c r="I24" s="209" t="s">
        <v>101</v>
      </c>
      <c r="J24" s="192" t="s">
        <v>102</v>
      </c>
      <c r="K24" s="194" t="s">
        <v>103</v>
      </c>
      <c r="L24" s="195" t="s">
        <v>104</v>
      </c>
      <c r="M24" s="209" t="s">
        <v>101</v>
      </c>
      <c r="N24" s="192" t="s">
        <v>102</v>
      </c>
      <c r="O24" s="194" t="s">
        <v>103</v>
      </c>
      <c r="P24" s="195" t="s">
        <v>104</v>
      </c>
      <c r="Q24" s="209" t="s">
        <v>101</v>
      </c>
      <c r="R24" s="192" t="s">
        <v>102</v>
      </c>
      <c r="S24" s="194" t="s">
        <v>103</v>
      </c>
      <c r="T24" s="195" t="s">
        <v>104</v>
      </c>
      <c r="U24" s="209" t="s">
        <v>101</v>
      </c>
      <c r="V24" s="192" t="s">
        <v>102</v>
      </c>
      <c r="W24" s="194" t="s">
        <v>103</v>
      </c>
      <c r="X24" s="195" t="s">
        <v>104</v>
      </c>
      <c r="Y24" s="209" t="s">
        <v>101</v>
      </c>
      <c r="Z24" s="192" t="s">
        <v>102</v>
      </c>
      <c r="AA24" s="194" t="s">
        <v>103</v>
      </c>
      <c r="AB24" s="195" t="s">
        <v>104</v>
      </c>
      <c r="AC24" s="204" t="s">
        <v>64</v>
      </c>
      <c r="AE24" s="209" t="s">
        <v>101</v>
      </c>
      <c r="AF24" s="192" t="s">
        <v>102</v>
      </c>
      <c r="AG24" s="194" t="s">
        <v>103</v>
      </c>
      <c r="AH24" s="195" t="s">
        <v>104</v>
      </c>
      <c r="AI24" s="209" t="s">
        <v>101</v>
      </c>
      <c r="AJ24" s="192" t="s">
        <v>102</v>
      </c>
      <c r="AK24" s="194" t="s">
        <v>103</v>
      </c>
      <c r="AL24" s="195" t="s">
        <v>104</v>
      </c>
      <c r="AM24" s="209" t="s">
        <v>101</v>
      </c>
      <c r="AN24" s="192" t="s">
        <v>102</v>
      </c>
      <c r="AO24" s="194" t="s">
        <v>103</v>
      </c>
      <c r="AP24" s="195" t="s">
        <v>104</v>
      </c>
      <c r="AQ24" s="209" t="s">
        <v>101</v>
      </c>
      <c r="AR24" s="192" t="s">
        <v>102</v>
      </c>
      <c r="AS24" s="194" t="s">
        <v>103</v>
      </c>
      <c r="AT24" s="195" t="s">
        <v>104</v>
      </c>
      <c r="AU24" s="209" t="s">
        <v>101</v>
      </c>
      <c r="AV24" s="192" t="s">
        <v>102</v>
      </c>
      <c r="AW24" s="194" t="s">
        <v>103</v>
      </c>
      <c r="AX24" s="195" t="s">
        <v>104</v>
      </c>
      <c r="AY24" s="209" t="s">
        <v>101</v>
      </c>
      <c r="AZ24" s="192" t="s">
        <v>102</v>
      </c>
      <c r="BA24" s="194" t="s">
        <v>103</v>
      </c>
      <c r="BB24" s="195" t="s">
        <v>104</v>
      </c>
      <c r="BC24" s="204" t="s">
        <v>64</v>
      </c>
    </row>
    <row r="25" spans="2:65" ht="20" customHeight="1" thickBot="1">
      <c r="B25" s="493"/>
      <c r="C25" s="495"/>
      <c r="D25" s="497"/>
      <c r="E25" s="370" t="s">
        <v>71</v>
      </c>
      <c r="F25" s="371" t="s">
        <v>71</v>
      </c>
      <c r="G25" s="366" t="s">
        <v>71</v>
      </c>
      <c r="H25" s="193" t="s">
        <v>71</v>
      </c>
      <c r="I25" s="205" t="s">
        <v>71</v>
      </c>
      <c r="J25" s="206" t="s">
        <v>71</v>
      </c>
      <c r="K25" s="206" t="s">
        <v>71</v>
      </c>
      <c r="L25" s="210" t="s">
        <v>71</v>
      </c>
      <c r="M25" s="205" t="s">
        <v>71</v>
      </c>
      <c r="N25" s="206" t="s">
        <v>71</v>
      </c>
      <c r="O25" s="206" t="s">
        <v>71</v>
      </c>
      <c r="P25" s="210" t="s">
        <v>71</v>
      </c>
      <c r="Q25" s="205" t="s">
        <v>71</v>
      </c>
      <c r="R25" s="206" t="s">
        <v>71</v>
      </c>
      <c r="S25" s="206" t="s">
        <v>71</v>
      </c>
      <c r="T25" s="210" t="s">
        <v>71</v>
      </c>
      <c r="U25" s="205" t="s">
        <v>71</v>
      </c>
      <c r="V25" s="206" t="s">
        <v>71</v>
      </c>
      <c r="W25" s="206" t="s">
        <v>71</v>
      </c>
      <c r="X25" s="210" t="s">
        <v>71</v>
      </c>
      <c r="Y25" s="205" t="s">
        <v>71</v>
      </c>
      <c r="Z25" s="206" t="s">
        <v>71</v>
      </c>
      <c r="AA25" s="206" t="s">
        <v>71</v>
      </c>
      <c r="AB25" s="210" t="s">
        <v>71</v>
      </c>
      <c r="AC25" s="211" t="s">
        <v>71</v>
      </c>
      <c r="AE25" s="205" t="s">
        <v>72</v>
      </c>
      <c r="AF25" s="206" t="s">
        <v>72</v>
      </c>
      <c r="AG25" s="206" t="s">
        <v>72</v>
      </c>
      <c r="AH25" s="210" t="s">
        <v>72</v>
      </c>
      <c r="AI25" s="205" t="s">
        <v>72</v>
      </c>
      <c r="AJ25" s="206" t="s">
        <v>72</v>
      </c>
      <c r="AK25" s="206" t="s">
        <v>72</v>
      </c>
      <c r="AL25" s="210" t="s">
        <v>72</v>
      </c>
      <c r="AM25" s="205" t="s">
        <v>72</v>
      </c>
      <c r="AN25" s="206" t="s">
        <v>72</v>
      </c>
      <c r="AO25" s="206" t="s">
        <v>72</v>
      </c>
      <c r="AP25" s="210" t="s">
        <v>72</v>
      </c>
      <c r="AQ25" s="205" t="s">
        <v>72</v>
      </c>
      <c r="AR25" s="206" t="s">
        <v>72</v>
      </c>
      <c r="AS25" s="206" t="s">
        <v>72</v>
      </c>
      <c r="AT25" s="210" t="s">
        <v>72</v>
      </c>
      <c r="AU25" s="205" t="s">
        <v>72</v>
      </c>
      <c r="AV25" s="206" t="s">
        <v>72</v>
      </c>
      <c r="AW25" s="206" t="s">
        <v>72</v>
      </c>
      <c r="AX25" s="210" t="s">
        <v>72</v>
      </c>
      <c r="AY25" s="205" t="s">
        <v>72</v>
      </c>
      <c r="AZ25" s="206" t="s">
        <v>72</v>
      </c>
      <c r="BA25" s="206" t="s">
        <v>72</v>
      </c>
      <c r="BB25" s="210" t="s">
        <v>72</v>
      </c>
      <c r="BC25" s="32" t="s">
        <v>72</v>
      </c>
      <c r="BI25" s="155"/>
      <c r="BJ25" s="155"/>
      <c r="BK25" s="155"/>
      <c r="BL25" s="155"/>
    </row>
    <row r="26" spans="2:65" ht="20" customHeight="1" thickBot="1">
      <c r="B26" s="486" t="s">
        <v>161</v>
      </c>
      <c r="C26" s="487"/>
      <c r="D26" s="487"/>
      <c r="E26" s="488"/>
      <c r="F26" s="488"/>
      <c r="G26" s="488"/>
      <c r="H26" s="488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  <c r="AA26" s="487"/>
      <c r="AB26" s="487"/>
      <c r="AC26" s="507"/>
      <c r="AE26" s="486" t="s">
        <v>163</v>
      </c>
      <c r="AF26" s="487"/>
      <c r="AG26" s="487"/>
      <c r="AH26" s="487"/>
      <c r="AI26" s="487"/>
      <c r="AJ26" s="488"/>
      <c r="AK26" s="488"/>
      <c r="AL26" s="487"/>
      <c r="AM26" s="487"/>
      <c r="AN26" s="487"/>
      <c r="AO26" s="487"/>
      <c r="AP26" s="487"/>
      <c r="AQ26" s="487"/>
      <c r="AR26" s="487"/>
      <c r="AS26" s="487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</row>
    <row r="27" spans="2:65" ht="20" customHeight="1">
      <c r="B27" s="137"/>
      <c r="C27" s="138"/>
      <c r="D27" s="201"/>
      <c r="E27" s="372"/>
      <c r="F27" s="375"/>
      <c r="G27" s="367"/>
      <c r="H27" s="207"/>
      <c r="I27" s="372"/>
      <c r="J27" s="375"/>
      <c r="K27" s="367"/>
      <c r="L27" s="207"/>
      <c r="M27" s="372"/>
      <c r="N27" s="375"/>
      <c r="O27" s="367"/>
      <c r="P27" s="207"/>
      <c r="Q27" s="372"/>
      <c r="R27" s="375"/>
      <c r="S27" s="367"/>
      <c r="T27" s="207"/>
      <c r="U27" s="372"/>
      <c r="V27" s="375"/>
      <c r="W27" s="367"/>
      <c r="X27" s="207"/>
      <c r="Y27" s="372"/>
      <c r="Z27" s="375"/>
      <c r="AA27" s="367"/>
      <c r="AB27" s="207"/>
      <c r="AC27" s="223">
        <f>SUM(E27:AB27)/4</f>
        <v>0</v>
      </c>
      <c r="AD27" s="34"/>
      <c r="AE27" s="214">
        <f>$D27*1*E27*1.3*0.25</f>
        <v>0</v>
      </c>
      <c r="AF27" s="139">
        <f>$D27*1*F27*1.3*0.25</f>
        <v>0</v>
      </c>
      <c r="AG27" s="139">
        <f>$D27*1*G27*1.3*0.25</f>
        <v>0</v>
      </c>
      <c r="AH27" s="221">
        <f>$D27*1*H27*1.3*0.25</f>
        <v>0</v>
      </c>
      <c r="AI27" s="214">
        <f>$D27*1*I27*1.3*0.25</f>
        <v>0</v>
      </c>
      <c r="AJ27" s="139">
        <f>$D27*1*J27*1.3*0.25</f>
        <v>0</v>
      </c>
      <c r="AK27" s="139">
        <f>$D27*1*K27*1.3*0.25</f>
        <v>0</v>
      </c>
      <c r="AL27" s="221">
        <f>$D27*1*L27*1.3*0.25</f>
        <v>0</v>
      </c>
      <c r="AM27" s="214">
        <f>$D27*1*M27*1.3*0.25</f>
        <v>0</v>
      </c>
      <c r="AN27" s="139">
        <f>$D27*1*N27*1.3*0.25</f>
        <v>0</v>
      </c>
      <c r="AO27" s="139">
        <f>$D27*1*O27*1.3*0.25</f>
        <v>0</v>
      </c>
      <c r="AP27" s="221">
        <f>$D27*1*P27*1.3*0.25</f>
        <v>0</v>
      </c>
      <c r="AQ27" s="214">
        <f>$D27*1*Q27*1.3*0.25</f>
        <v>0</v>
      </c>
      <c r="AR27" s="139">
        <f>$D27*1*R27*1.3*0.25</f>
        <v>0</v>
      </c>
      <c r="AS27" s="139">
        <f>$D27*1*S27*1.3*0.25</f>
        <v>0</v>
      </c>
      <c r="AT27" s="221">
        <f>$D27*1*T27*1.3*0.25</f>
        <v>0</v>
      </c>
      <c r="AU27" s="214">
        <f>$D27*1*U27*1.3*0.25</f>
        <v>0</v>
      </c>
      <c r="AV27" s="139">
        <f>$D27*1*V27*1.3*0.25</f>
        <v>0</v>
      </c>
      <c r="AW27" s="139">
        <f>$D27*1*W27*1.3*0.25</f>
        <v>0</v>
      </c>
      <c r="AX27" s="221">
        <f>$D27*1*X27*1.3*0.25</f>
        <v>0</v>
      </c>
      <c r="AY27" s="214">
        <f>$D27*1*Y27*1.3*0.25</f>
        <v>0</v>
      </c>
      <c r="AZ27" s="139">
        <f>$D27*1*Z27*1.3*0.25</f>
        <v>0</v>
      </c>
      <c r="BA27" s="139">
        <f>$D27*1*AA27*1.3*0.25</f>
        <v>0</v>
      </c>
      <c r="BB27" s="221">
        <f>$D27*1*AB27*1.3*0.25</f>
        <v>0</v>
      </c>
      <c r="BC27" s="223">
        <f>SUM(AE27:BB27)</f>
        <v>0</v>
      </c>
      <c r="BD27" s="34"/>
      <c r="BE27" s="34"/>
      <c r="BF27" s="34"/>
      <c r="BG27" s="34"/>
      <c r="BH27" s="37"/>
      <c r="BI27" s="154"/>
      <c r="BJ27" s="154"/>
      <c r="BK27" s="154"/>
      <c r="BL27" s="154"/>
    </row>
    <row r="28" spans="2:65" ht="20" customHeight="1" thickBot="1">
      <c r="B28" s="40"/>
      <c r="C28" s="41"/>
      <c r="D28" s="202"/>
      <c r="E28" s="373"/>
      <c r="F28" s="376"/>
      <c r="G28" s="368"/>
      <c r="H28" s="208"/>
      <c r="I28" s="373"/>
      <c r="J28" s="376"/>
      <c r="K28" s="368"/>
      <c r="L28" s="208"/>
      <c r="M28" s="373"/>
      <c r="N28" s="376"/>
      <c r="O28" s="368"/>
      <c r="P28" s="208"/>
      <c r="Q28" s="373"/>
      <c r="R28" s="376"/>
      <c r="S28" s="368"/>
      <c r="T28" s="208"/>
      <c r="U28" s="373"/>
      <c r="V28" s="376"/>
      <c r="W28" s="368"/>
      <c r="X28" s="208"/>
      <c r="Y28" s="373"/>
      <c r="Z28" s="376"/>
      <c r="AA28" s="368"/>
      <c r="AB28" s="208"/>
      <c r="AC28" s="224">
        <f t="shared" ref="AC28:AC29" si="7">SUM(E28:AB28)/4</f>
        <v>0</v>
      </c>
      <c r="AE28" s="215">
        <f>$D28*1*E28*1.3*0.25</f>
        <v>0</v>
      </c>
      <c r="AF28" s="33">
        <f>$D28*1*F28*1.3*0.25</f>
        <v>0</v>
      </c>
      <c r="AG28" s="33">
        <f>$D28*1*G28*1.3*0.25</f>
        <v>0</v>
      </c>
      <c r="AH28" s="213">
        <f>$D28*1*H28*1.3*0.25</f>
        <v>0</v>
      </c>
      <c r="AI28" s="215">
        <f>$D28*1*I28*1.3*0.25</f>
        <v>0</v>
      </c>
      <c r="AJ28" s="33">
        <f>$D28*1*J28*1.3*0.25</f>
        <v>0</v>
      </c>
      <c r="AK28" s="33">
        <f>$D28*1*K28*1.3*0.25</f>
        <v>0</v>
      </c>
      <c r="AL28" s="213">
        <f>$D28*1*L28*1.3*0.25</f>
        <v>0</v>
      </c>
      <c r="AM28" s="215">
        <f>$D28*1*M28*1.3*0.25</f>
        <v>0</v>
      </c>
      <c r="AN28" s="33">
        <f>$D28*1*N28*1.3*0.25</f>
        <v>0</v>
      </c>
      <c r="AO28" s="33">
        <f>$D28*1*O28*1.3*0.25</f>
        <v>0</v>
      </c>
      <c r="AP28" s="213">
        <f>$D28*1*P28*1.3*0.25</f>
        <v>0</v>
      </c>
      <c r="AQ28" s="215">
        <f>$D28*1*Q28*1.3*0.25</f>
        <v>0</v>
      </c>
      <c r="AR28" s="33">
        <f>$D28*1*R28*1.3*0.25</f>
        <v>0</v>
      </c>
      <c r="AS28" s="33">
        <f>$D28*1*S28*1.3*0.25</f>
        <v>0</v>
      </c>
      <c r="AT28" s="213">
        <f>$D28*1*T28*1.3*0.25</f>
        <v>0</v>
      </c>
      <c r="AU28" s="215">
        <f>$D28*1*U28*1.3*0.25</f>
        <v>0</v>
      </c>
      <c r="AV28" s="33">
        <f>$D28*1*V28*1.3*0.25</f>
        <v>0</v>
      </c>
      <c r="AW28" s="33">
        <f>$D28*1*W28*1.3*0.25</f>
        <v>0</v>
      </c>
      <c r="AX28" s="213">
        <f>$D28*1*X28*1.3*0.25</f>
        <v>0</v>
      </c>
      <c r="AY28" s="215">
        <f>$D28*1*Y28*1.3*0.25</f>
        <v>0</v>
      </c>
      <c r="AZ28" s="33">
        <f>$D28*1*Z28*1.3*0.25</f>
        <v>0</v>
      </c>
      <c r="BA28" s="33">
        <f>$D28*1*AA28*1.3*0.25</f>
        <v>0</v>
      </c>
      <c r="BB28" s="213">
        <f>$D28*1*AB28*1.3*0.25</f>
        <v>0</v>
      </c>
      <c r="BC28" s="224">
        <f t="shared" ref="BC28:BC31" si="8">SUM(AE28:BB28)</f>
        <v>0</v>
      </c>
      <c r="BI28" s="38"/>
      <c r="BJ28" s="38"/>
      <c r="BK28" s="38"/>
      <c r="BL28" s="38"/>
    </row>
    <row r="29" spans="2:65" ht="20" customHeight="1">
      <c r="B29" s="40"/>
      <c r="C29" s="41"/>
      <c r="D29" s="201"/>
      <c r="E29" s="372"/>
      <c r="F29" s="375"/>
      <c r="G29" s="367"/>
      <c r="H29" s="207"/>
      <c r="I29" s="372"/>
      <c r="J29" s="375"/>
      <c r="K29" s="367"/>
      <c r="L29" s="207"/>
      <c r="M29" s="372"/>
      <c r="N29" s="375"/>
      <c r="O29" s="367"/>
      <c r="P29" s="207"/>
      <c r="Q29" s="372"/>
      <c r="R29" s="375"/>
      <c r="S29" s="367"/>
      <c r="T29" s="207"/>
      <c r="U29" s="372"/>
      <c r="V29" s="375"/>
      <c r="W29" s="367"/>
      <c r="X29" s="207"/>
      <c r="Y29" s="372"/>
      <c r="Z29" s="375"/>
      <c r="AA29" s="367"/>
      <c r="AB29" s="207"/>
      <c r="AC29" s="224">
        <f t="shared" si="7"/>
        <v>0</v>
      </c>
      <c r="AE29" s="215">
        <f>$D29*1*E29*1.3*0.25</f>
        <v>0</v>
      </c>
      <c r="AF29" s="33">
        <f>$D29*1*F29*1.3*0.25</f>
        <v>0</v>
      </c>
      <c r="AG29" s="33">
        <f>$D29*1*G29*1.3*0.25</f>
        <v>0</v>
      </c>
      <c r="AH29" s="213">
        <f>$D29*1*H29*1.3*0.25</f>
        <v>0</v>
      </c>
      <c r="AI29" s="215">
        <f>$D29*1*I29*1.3*0.25</f>
        <v>0</v>
      </c>
      <c r="AJ29" s="33">
        <f>$D29*1*J29*1.3*0.25</f>
        <v>0</v>
      </c>
      <c r="AK29" s="33">
        <f>$D29*1*K29*1.3*0.25</f>
        <v>0</v>
      </c>
      <c r="AL29" s="213">
        <f>$D29*1*L29*1.3*0.25</f>
        <v>0</v>
      </c>
      <c r="AM29" s="215">
        <f>$D29*1*M29*1.3*0.25</f>
        <v>0</v>
      </c>
      <c r="AN29" s="33">
        <f>$D29*1*N29*1.3*0.25</f>
        <v>0</v>
      </c>
      <c r="AO29" s="33">
        <f>$D29*1*O29*1.3*0.25</f>
        <v>0</v>
      </c>
      <c r="AP29" s="213">
        <f>$D29*1*P29*1.3*0.25</f>
        <v>0</v>
      </c>
      <c r="AQ29" s="215">
        <f>$D29*1*Q29*1.3*0.25</f>
        <v>0</v>
      </c>
      <c r="AR29" s="33">
        <f>$D29*1*R29*1.3*0.25</f>
        <v>0</v>
      </c>
      <c r="AS29" s="33">
        <f>$D29*1*S29*1.3*0.25</f>
        <v>0</v>
      </c>
      <c r="AT29" s="213">
        <f>$D29*1*T29*1.3*0.25</f>
        <v>0</v>
      </c>
      <c r="AU29" s="215">
        <f>$D29*1*U29*1.3*0.25</f>
        <v>0</v>
      </c>
      <c r="AV29" s="33">
        <f>$D29*1*V29*1.3*0.25</f>
        <v>0</v>
      </c>
      <c r="AW29" s="33">
        <f>$D29*1*W29*1.3*0.25</f>
        <v>0</v>
      </c>
      <c r="AX29" s="213">
        <f>$D29*1*X29*1.3*0.25</f>
        <v>0</v>
      </c>
      <c r="AY29" s="215">
        <f>$D29*1*Y29*1.3*0.25</f>
        <v>0</v>
      </c>
      <c r="AZ29" s="33">
        <f>$D29*1*Z29*1.3*0.25</f>
        <v>0</v>
      </c>
      <c r="BA29" s="33">
        <f>$D29*1*AA29*1.3*0.25</f>
        <v>0</v>
      </c>
      <c r="BB29" s="213">
        <f>$D29*1*AB29*1.3*0.25</f>
        <v>0</v>
      </c>
      <c r="BC29" s="224">
        <f t="shared" si="8"/>
        <v>0</v>
      </c>
    </row>
    <row r="30" spans="2:65" ht="20" customHeight="1" thickBot="1">
      <c r="B30" s="40"/>
      <c r="C30" s="41"/>
      <c r="D30" s="202"/>
      <c r="E30" s="373"/>
      <c r="F30" s="376"/>
      <c r="G30" s="368"/>
      <c r="H30" s="208"/>
      <c r="I30" s="373"/>
      <c r="J30" s="376"/>
      <c r="K30" s="368"/>
      <c r="L30" s="208"/>
      <c r="M30" s="373"/>
      <c r="N30" s="376"/>
      <c r="O30" s="368"/>
      <c r="P30" s="208"/>
      <c r="Q30" s="373"/>
      <c r="R30" s="376"/>
      <c r="S30" s="368"/>
      <c r="T30" s="208"/>
      <c r="U30" s="373"/>
      <c r="V30" s="376"/>
      <c r="W30" s="368"/>
      <c r="X30" s="208"/>
      <c r="Y30" s="373"/>
      <c r="Z30" s="376"/>
      <c r="AA30" s="368"/>
      <c r="AB30" s="208"/>
      <c r="AC30" s="224">
        <f>SUM(E30:AB30)/4</f>
        <v>0</v>
      </c>
      <c r="AE30" s="218">
        <f>$D30*1*E30*1.3*0.25</f>
        <v>0</v>
      </c>
      <c r="AF30" s="219">
        <f>$D30*1*F30*1.3*0.25</f>
        <v>0</v>
      </c>
      <c r="AG30" s="219">
        <f>$D30*1*G30*1.3*0.25</f>
        <v>0</v>
      </c>
      <c r="AH30" s="222">
        <f>$D30*1*H30*1.3*0.25</f>
        <v>0</v>
      </c>
      <c r="AI30" s="218">
        <f>$D30*1*I30*1.3*0.25</f>
        <v>0</v>
      </c>
      <c r="AJ30" s="219">
        <f>$D30*1*J30*1.3*0.25</f>
        <v>0</v>
      </c>
      <c r="AK30" s="219">
        <f>$D30*1*K30*1.3*0.25</f>
        <v>0</v>
      </c>
      <c r="AL30" s="222">
        <f>$D30*1*L30*1.3*0.25</f>
        <v>0</v>
      </c>
      <c r="AM30" s="218">
        <f>$D30*1*M30*1.3*0.25</f>
        <v>0</v>
      </c>
      <c r="AN30" s="219">
        <f>$D30*1*N30*1.3*0.25</f>
        <v>0</v>
      </c>
      <c r="AO30" s="219">
        <f>$D30*1*O30*1.3*0.25</f>
        <v>0</v>
      </c>
      <c r="AP30" s="222">
        <f>$D30*1*P30*1.3*0.25</f>
        <v>0</v>
      </c>
      <c r="AQ30" s="218">
        <f>$D30*1*Q30*1.3*0.25</f>
        <v>0</v>
      </c>
      <c r="AR30" s="219">
        <f>$D30*1*R30*1.3*0.25</f>
        <v>0</v>
      </c>
      <c r="AS30" s="219">
        <f>$D30*1*S30*1.3*0.25</f>
        <v>0</v>
      </c>
      <c r="AT30" s="222">
        <f>$D30*1*T30*1.3*0.25</f>
        <v>0</v>
      </c>
      <c r="AU30" s="218">
        <f>$D30*1*U30*1.3*0.25</f>
        <v>0</v>
      </c>
      <c r="AV30" s="219">
        <f>$D30*1*V30*1.3*0.25</f>
        <v>0</v>
      </c>
      <c r="AW30" s="219">
        <f>$D30*1*W30*1.3*0.25</f>
        <v>0</v>
      </c>
      <c r="AX30" s="222">
        <f>$D30*1*X30*1.3*0.25</f>
        <v>0</v>
      </c>
      <c r="AY30" s="218">
        <f>$D30*1*Y30*1.3*0.25</f>
        <v>0</v>
      </c>
      <c r="AZ30" s="219">
        <f>$D30*1*Z30*1.3*0.25</f>
        <v>0</v>
      </c>
      <c r="BA30" s="219">
        <f>$D30*1*AA30*1.3*0.25</f>
        <v>0</v>
      </c>
      <c r="BB30" s="222">
        <f>$D30*1*AB30*1.3*0.25</f>
        <v>0</v>
      </c>
      <c r="BC30" s="225">
        <f t="shared" si="8"/>
        <v>0</v>
      </c>
      <c r="BM30" s="36"/>
    </row>
    <row r="31" spans="2:65" ht="20" customHeight="1" thickBot="1">
      <c r="B31" s="498" t="s">
        <v>178</v>
      </c>
      <c r="C31" s="499"/>
      <c r="D31" s="500"/>
      <c r="E31" s="374">
        <f t="shared" ref="E31:AC31" si="9">SUM(E27:E30)</f>
        <v>0</v>
      </c>
      <c r="F31" s="377">
        <f t="shared" si="9"/>
        <v>0</v>
      </c>
      <c r="G31" s="377">
        <f t="shared" si="9"/>
        <v>0</v>
      </c>
      <c r="H31" s="378">
        <f t="shared" si="9"/>
        <v>0</v>
      </c>
      <c r="I31" s="227">
        <f t="shared" si="9"/>
        <v>0</v>
      </c>
      <c r="J31" s="229">
        <f t="shared" si="9"/>
        <v>0</v>
      </c>
      <c r="K31" s="229">
        <f t="shared" si="9"/>
        <v>0</v>
      </c>
      <c r="L31" s="228">
        <f t="shared" si="9"/>
        <v>0</v>
      </c>
      <c r="M31" s="227">
        <f t="shared" si="9"/>
        <v>0</v>
      </c>
      <c r="N31" s="229">
        <f t="shared" si="9"/>
        <v>0</v>
      </c>
      <c r="O31" s="229">
        <f t="shared" si="9"/>
        <v>0</v>
      </c>
      <c r="P31" s="228">
        <f t="shared" si="9"/>
        <v>0</v>
      </c>
      <c r="Q31" s="227">
        <f t="shared" si="9"/>
        <v>0</v>
      </c>
      <c r="R31" s="229">
        <f t="shared" si="9"/>
        <v>0</v>
      </c>
      <c r="S31" s="229">
        <f t="shared" si="9"/>
        <v>0</v>
      </c>
      <c r="T31" s="228">
        <f t="shared" si="9"/>
        <v>0</v>
      </c>
      <c r="U31" s="227">
        <f t="shared" ref="U31:X31" si="10">SUM(U27:U30)</f>
        <v>0</v>
      </c>
      <c r="V31" s="229">
        <f t="shared" si="10"/>
        <v>0</v>
      </c>
      <c r="W31" s="229">
        <f t="shared" si="10"/>
        <v>0</v>
      </c>
      <c r="X31" s="228">
        <f t="shared" si="10"/>
        <v>0</v>
      </c>
      <c r="Y31" s="227">
        <f t="shared" si="9"/>
        <v>0</v>
      </c>
      <c r="Z31" s="229">
        <f t="shared" si="9"/>
        <v>0</v>
      </c>
      <c r="AA31" s="229">
        <f t="shared" si="9"/>
        <v>0</v>
      </c>
      <c r="AB31" s="228">
        <f t="shared" si="9"/>
        <v>0</v>
      </c>
      <c r="AC31" s="310">
        <f t="shared" si="9"/>
        <v>0</v>
      </c>
      <c r="AE31" s="216">
        <f t="shared" ref="AE31:AH31" si="11">SUM(AE27:AE30)</f>
        <v>0</v>
      </c>
      <c r="AF31" s="212">
        <f t="shared" si="11"/>
        <v>0</v>
      </c>
      <c r="AG31" s="212">
        <f t="shared" si="11"/>
        <v>0</v>
      </c>
      <c r="AH31" s="220">
        <f t="shared" si="11"/>
        <v>0</v>
      </c>
      <c r="AI31" s="216">
        <f t="shared" ref="AI31:BB31" si="12">SUM(AI27:AI30)</f>
        <v>0</v>
      </c>
      <c r="AJ31" s="212">
        <f t="shared" si="12"/>
        <v>0</v>
      </c>
      <c r="AK31" s="212">
        <f t="shared" si="12"/>
        <v>0</v>
      </c>
      <c r="AL31" s="220">
        <f t="shared" si="12"/>
        <v>0</v>
      </c>
      <c r="AM31" s="217">
        <f t="shared" si="12"/>
        <v>0</v>
      </c>
      <c r="AN31" s="212">
        <f t="shared" si="12"/>
        <v>0</v>
      </c>
      <c r="AO31" s="212">
        <f t="shared" si="12"/>
        <v>0</v>
      </c>
      <c r="AP31" s="48">
        <f t="shared" si="12"/>
        <v>0</v>
      </c>
      <c r="AQ31" s="216">
        <f t="shared" si="12"/>
        <v>0</v>
      </c>
      <c r="AR31" s="212">
        <f t="shared" si="12"/>
        <v>0</v>
      </c>
      <c r="AS31" s="212">
        <f t="shared" si="12"/>
        <v>0</v>
      </c>
      <c r="AT31" s="48">
        <f t="shared" si="12"/>
        <v>0</v>
      </c>
      <c r="AU31" s="216">
        <f t="shared" ref="AU31:AX31" si="13">SUM(AU27:AU30)</f>
        <v>0</v>
      </c>
      <c r="AV31" s="212">
        <f t="shared" si="13"/>
        <v>0</v>
      </c>
      <c r="AW31" s="212">
        <f t="shared" si="13"/>
        <v>0</v>
      </c>
      <c r="AX31" s="220">
        <f t="shared" si="13"/>
        <v>0</v>
      </c>
      <c r="AY31" s="216">
        <f t="shared" si="12"/>
        <v>0</v>
      </c>
      <c r="AZ31" s="212">
        <f t="shared" si="12"/>
        <v>0</v>
      </c>
      <c r="BA31" s="212">
        <f t="shared" si="12"/>
        <v>0</v>
      </c>
      <c r="BB31" s="48">
        <f t="shared" si="12"/>
        <v>0</v>
      </c>
      <c r="BC31" s="226">
        <f t="shared" si="8"/>
        <v>0</v>
      </c>
    </row>
    <row r="32" spans="2:65" ht="20" customHeight="1" thickBot="1">
      <c r="B32" s="498" t="s">
        <v>179</v>
      </c>
      <c r="C32" s="499"/>
      <c r="D32" s="500"/>
      <c r="E32" s="489">
        <f>SUM(E31:H31)/4</f>
        <v>0</v>
      </c>
      <c r="F32" s="490"/>
      <c r="G32" s="490"/>
      <c r="H32" s="491"/>
      <c r="I32" s="489">
        <f>SUM(I31:L31)/4</f>
        <v>0</v>
      </c>
      <c r="J32" s="490"/>
      <c r="K32" s="490"/>
      <c r="L32" s="491"/>
      <c r="M32" s="489">
        <f>SUM(M31:P31)/4</f>
        <v>0</v>
      </c>
      <c r="N32" s="490"/>
      <c r="O32" s="490"/>
      <c r="P32" s="491"/>
      <c r="Q32" s="489">
        <f>SUM(Q31:T31)/4</f>
        <v>0</v>
      </c>
      <c r="R32" s="490"/>
      <c r="S32" s="490"/>
      <c r="T32" s="491"/>
      <c r="U32" s="489">
        <f>SUM(U31:X31)/4</f>
        <v>0</v>
      </c>
      <c r="V32" s="490"/>
      <c r="W32" s="490"/>
      <c r="X32" s="491"/>
      <c r="Y32" s="489">
        <f>SUM(Y31:AB31)/4</f>
        <v>0</v>
      </c>
      <c r="Z32" s="490"/>
      <c r="AA32" s="490"/>
      <c r="AB32" s="491"/>
      <c r="AC32" s="311">
        <f>AC31</f>
        <v>0</v>
      </c>
      <c r="AE32" s="472">
        <f>SUM(AE31:AH31)</f>
        <v>0</v>
      </c>
      <c r="AF32" s="473"/>
      <c r="AG32" s="473"/>
      <c r="AH32" s="474"/>
      <c r="AI32" s="472">
        <f>SUM(AI31:AL31)</f>
        <v>0</v>
      </c>
      <c r="AJ32" s="473"/>
      <c r="AK32" s="473"/>
      <c r="AL32" s="474"/>
      <c r="AM32" s="472">
        <f>SUM(AM31:AP31)</f>
        <v>0</v>
      </c>
      <c r="AN32" s="473"/>
      <c r="AO32" s="473"/>
      <c r="AP32" s="474"/>
      <c r="AQ32" s="472">
        <f>SUM(AQ31:AT31)</f>
        <v>0</v>
      </c>
      <c r="AR32" s="473"/>
      <c r="AS32" s="473"/>
      <c r="AT32" s="474"/>
      <c r="AU32" s="472">
        <f>SUM(AU31:AX31)</f>
        <v>0</v>
      </c>
      <c r="AV32" s="473"/>
      <c r="AW32" s="473"/>
      <c r="AX32" s="474"/>
      <c r="AY32" s="472">
        <f>SUM(AY31:BB31)</f>
        <v>0</v>
      </c>
      <c r="AZ32" s="473"/>
      <c r="BA32" s="473"/>
      <c r="BB32" s="474"/>
      <c r="BC32" s="283">
        <f>BC31</f>
        <v>0</v>
      </c>
    </row>
    <row r="33" spans="2:65" ht="20" customHeight="1" thickBot="1"/>
    <row r="34" spans="2:65" ht="20" customHeight="1" thickBot="1">
      <c r="B34" s="526"/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27"/>
      <c r="AD34" s="527"/>
      <c r="AE34" s="527"/>
      <c r="AF34" s="527"/>
      <c r="AG34" s="527"/>
      <c r="AH34" s="527"/>
      <c r="AI34" s="527"/>
      <c r="AJ34" s="527"/>
      <c r="AK34" s="527"/>
      <c r="AL34" s="527"/>
      <c r="AM34" s="527"/>
      <c r="AN34" s="527"/>
      <c r="AO34" s="527"/>
      <c r="AP34" s="527"/>
      <c r="AQ34" s="527"/>
      <c r="AR34" s="527"/>
      <c r="AS34" s="527"/>
      <c r="AT34" s="527"/>
      <c r="AU34" s="527"/>
      <c r="AV34" s="527"/>
      <c r="AW34" s="527"/>
      <c r="AX34" s="527"/>
      <c r="AY34" s="527"/>
      <c r="AZ34" s="527"/>
      <c r="BA34" s="527"/>
      <c r="BB34" s="527"/>
      <c r="BC34" s="528"/>
    </row>
    <row r="35" spans="2:65" ht="20" customHeight="1"/>
    <row r="36" spans="2:65" ht="20" customHeight="1">
      <c r="B36" s="456" t="s">
        <v>156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E36" s="456" t="s">
        <v>158</v>
      </c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57"/>
      <c r="AV36" s="457"/>
      <c r="AW36" s="457"/>
      <c r="AX36" s="457"/>
      <c r="AY36" s="457"/>
      <c r="AZ36" s="457"/>
      <c r="BA36" s="457"/>
      <c r="BB36" s="457"/>
      <c r="BC36" s="457"/>
    </row>
    <row r="37" spans="2:65" s="231" customFormat="1" ht="30" customHeight="1">
      <c r="B37" s="501" t="s">
        <v>14</v>
      </c>
      <c r="C37" s="502"/>
      <c r="D37" s="502"/>
      <c r="E37" s="502"/>
      <c r="F37" s="502"/>
      <c r="G37" s="502"/>
      <c r="H37" s="502"/>
      <c r="I37" s="503">
        <f>'Information and Instructions'!C15</f>
        <v>0</v>
      </c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E37" s="501" t="s">
        <v>14</v>
      </c>
      <c r="AF37" s="502"/>
      <c r="AG37" s="502"/>
      <c r="AH37" s="502"/>
      <c r="AI37" s="502"/>
      <c r="AJ37" s="502"/>
      <c r="AK37" s="502"/>
      <c r="AL37" s="523"/>
      <c r="AM37" s="523"/>
      <c r="AN37" s="503">
        <f>'Information and Instructions'!C15</f>
        <v>0</v>
      </c>
      <c r="AO37" s="503"/>
      <c r="AP37" s="503"/>
      <c r="AQ37" s="503"/>
      <c r="AR37" s="503"/>
      <c r="AS37" s="503"/>
      <c r="AT37" s="503"/>
      <c r="AU37" s="503"/>
      <c r="AV37" s="503"/>
      <c r="AW37" s="503"/>
      <c r="AX37" s="503"/>
      <c r="AY37" s="503"/>
      <c r="AZ37" s="503"/>
      <c r="BA37" s="503"/>
      <c r="BB37" s="503"/>
      <c r="BC37" s="503"/>
    </row>
    <row r="38" spans="2:65" ht="20" customHeight="1" thickBot="1">
      <c r="B38" s="484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5"/>
      <c r="U38" s="485"/>
      <c r="V38" s="485"/>
      <c r="W38" s="485"/>
      <c r="X38" s="485"/>
      <c r="Y38" s="485"/>
      <c r="Z38" s="485"/>
      <c r="AA38" s="485"/>
      <c r="AB38" s="485"/>
      <c r="AC38" s="485"/>
      <c r="AE38" s="484" t="s">
        <v>45</v>
      </c>
      <c r="AF38" s="485"/>
      <c r="AG38" s="485"/>
      <c r="AH38" s="485"/>
      <c r="AI38" s="485"/>
      <c r="AJ38" s="485"/>
      <c r="AK38" s="485"/>
      <c r="AL38" s="485"/>
      <c r="AM38" s="485"/>
      <c r="AN38" s="485"/>
      <c r="AO38" s="485"/>
      <c r="AP38" s="485"/>
      <c r="AQ38" s="485"/>
      <c r="AR38" s="485"/>
      <c r="AS38" s="485"/>
      <c r="AT38" s="485"/>
      <c r="AU38" s="485"/>
      <c r="AV38" s="485"/>
      <c r="AW38" s="485"/>
      <c r="AX38" s="485"/>
      <c r="AY38" s="485"/>
      <c r="AZ38" s="485"/>
      <c r="BA38" s="485"/>
      <c r="BB38" s="485"/>
      <c r="BC38" s="485"/>
    </row>
    <row r="39" spans="2:65" ht="20" customHeight="1" thickBot="1">
      <c r="B39" s="504">
        <f>'Information and Instructions'!$C$15</f>
        <v>0</v>
      </c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5"/>
      <c r="W39" s="505"/>
      <c r="X39" s="505"/>
      <c r="Y39" s="505"/>
      <c r="Z39" s="505"/>
      <c r="AA39" s="505"/>
      <c r="AB39" s="505"/>
      <c r="AC39" s="506"/>
      <c r="AE39" s="478">
        <f>'Information and Instructions'!C46</f>
        <v>0</v>
      </c>
      <c r="AF39" s="479"/>
      <c r="AG39" s="479"/>
      <c r="AH39" s="479"/>
      <c r="AI39" s="479"/>
      <c r="AJ39" s="479"/>
      <c r="AK39" s="479"/>
      <c r="AL39" s="479"/>
      <c r="AM39" s="479"/>
      <c r="AN39" s="479"/>
      <c r="AO39" s="479"/>
      <c r="AP39" s="479"/>
      <c r="AQ39" s="479"/>
      <c r="AR39" s="479"/>
      <c r="AS39" s="479"/>
      <c r="AT39" s="479"/>
      <c r="AU39" s="479"/>
      <c r="AV39" s="479"/>
      <c r="AW39" s="479"/>
      <c r="AX39" s="479"/>
      <c r="AY39" s="479"/>
      <c r="AZ39" s="479"/>
      <c r="BA39" s="479"/>
      <c r="BB39" s="479"/>
      <c r="BC39" s="480"/>
    </row>
    <row r="40" spans="2:65" ht="20" customHeight="1">
      <c r="B40" s="199"/>
      <c r="C40" s="200"/>
      <c r="D40" s="198"/>
      <c r="E40" s="482" t="str">
        <f>Quarters!$C$4</f>
        <v>FY2026/27</v>
      </c>
      <c r="F40" s="482"/>
      <c r="G40" s="482"/>
      <c r="H40" s="482"/>
      <c r="I40" s="475" t="str">
        <f>Quarters!$C$8</f>
        <v>FY2027/28</v>
      </c>
      <c r="J40" s="476"/>
      <c r="K40" s="476"/>
      <c r="L40" s="477"/>
      <c r="M40" s="475" t="str">
        <f>Quarters!$C$12</f>
        <v>FY2028/29</v>
      </c>
      <c r="N40" s="476"/>
      <c r="O40" s="476"/>
      <c r="P40" s="477"/>
      <c r="Q40" s="475" t="str">
        <f>Quarters!$C$16</f>
        <v>FY2029/30</v>
      </c>
      <c r="R40" s="476"/>
      <c r="S40" s="476"/>
      <c r="T40" s="477"/>
      <c r="U40" s="475" t="str">
        <f>Quarters!$C$20</f>
        <v>FY2030/31</v>
      </c>
      <c r="V40" s="476"/>
      <c r="W40" s="476"/>
      <c r="X40" s="477"/>
      <c r="Y40" s="475" t="str">
        <f>Quarters!$C$24</f>
        <v>FY2031/32</v>
      </c>
      <c r="Z40" s="476"/>
      <c r="AA40" s="476"/>
      <c r="AB40" s="477"/>
      <c r="AC40" s="198"/>
      <c r="AE40" s="481" t="str">
        <f>Quarters!$C$4</f>
        <v>FY2026/27</v>
      </c>
      <c r="AF40" s="482"/>
      <c r="AG40" s="482"/>
      <c r="AH40" s="483"/>
      <c r="AI40" s="475" t="str">
        <f>Quarters!$C$8</f>
        <v>FY2027/28</v>
      </c>
      <c r="AJ40" s="476"/>
      <c r="AK40" s="476"/>
      <c r="AL40" s="477"/>
      <c r="AM40" s="475" t="str">
        <f>Quarters!$C$12</f>
        <v>FY2028/29</v>
      </c>
      <c r="AN40" s="476"/>
      <c r="AO40" s="476"/>
      <c r="AP40" s="477"/>
      <c r="AQ40" s="475" t="str">
        <f>Quarters!$C$16</f>
        <v>FY2029/30</v>
      </c>
      <c r="AR40" s="476"/>
      <c r="AS40" s="476"/>
      <c r="AT40" s="477"/>
      <c r="AU40" s="475" t="str">
        <f>Quarters!$C$20</f>
        <v>FY2030/31</v>
      </c>
      <c r="AV40" s="476"/>
      <c r="AW40" s="476"/>
      <c r="AX40" s="477"/>
      <c r="AY40" s="475" t="str">
        <f>Quarters!$C$24</f>
        <v>FY2031/32</v>
      </c>
      <c r="AZ40" s="476"/>
      <c r="BA40" s="476"/>
      <c r="BB40" s="477"/>
      <c r="BC40" s="198"/>
    </row>
    <row r="41" spans="2:65" ht="20" customHeight="1">
      <c r="B41" s="492" t="s">
        <v>67</v>
      </c>
      <c r="C41" s="494" t="s">
        <v>68</v>
      </c>
      <c r="D41" s="496" t="s">
        <v>69</v>
      </c>
      <c r="E41" s="370" t="s">
        <v>101</v>
      </c>
      <c r="F41" s="371" t="s">
        <v>102</v>
      </c>
      <c r="G41" s="203" t="s">
        <v>103</v>
      </c>
      <c r="H41" s="192" t="s">
        <v>104</v>
      </c>
      <c r="I41" s="209" t="s">
        <v>101</v>
      </c>
      <c r="J41" s="192" t="s">
        <v>102</v>
      </c>
      <c r="K41" s="194" t="s">
        <v>103</v>
      </c>
      <c r="L41" s="195" t="s">
        <v>104</v>
      </c>
      <c r="M41" s="209" t="s">
        <v>101</v>
      </c>
      <c r="N41" s="192" t="s">
        <v>102</v>
      </c>
      <c r="O41" s="194" t="s">
        <v>103</v>
      </c>
      <c r="P41" s="195" t="s">
        <v>104</v>
      </c>
      <c r="Q41" s="209" t="s">
        <v>101</v>
      </c>
      <c r="R41" s="192" t="s">
        <v>102</v>
      </c>
      <c r="S41" s="194" t="s">
        <v>103</v>
      </c>
      <c r="T41" s="195" t="s">
        <v>104</v>
      </c>
      <c r="U41" s="209" t="s">
        <v>101</v>
      </c>
      <c r="V41" s="192" t="s">
        <v>102</v>
      </c>
      <c r="W41" s="194" t="s">
        <v>103</v>
      </c>
      <c r="X41" s="195" t="s">
        <v>104</v>
      </c>
      <c r="Y41" s="209" t="s">
        <v>101</v>
      </c>
      <c r="Z41" s="192" t="s">
        <v>102</v>
      </c>
      <c r="AA41" s="194" t="s">
        <v>103</v>
      </c>
      <c r="AB41" s="195" t="s">
        <v>104</v>
      </c>
      <c r="AC41" s="204" t="s">
        <v>64</v>
      </c>
      <c r="AE41" s="209" t="s">
        <v>101</v>
      </c>
      <c r="AF41" s="192" t="s">
        <v>102</v>
      </c>
      <c r="AG41" s="194" t="s">
        <v>103</v>
      </c>
      <c r="AH41" s="195" t="s">
        <v>104</v>
      </c>
      <c r="AI41" s="209" t="s">
        <v>101</v>
      </c>
      <c r="AJ41" s="192" t="s">
        <v>102</v>
      </c>
      <c r="AK41" s="194" t="s">
        <v>103</v>
      </c>
      <c r="AL41" s="195" t="s">
        <v>104</v>
      </c>
      <c r="AM41" s="209" t="s">
        <v>101</v>
      </c>
      <c r="AN41" s="192" t="s">
        <v>102</v>
      </c>
      <c r="AO41" s="194" t="s">
        <v>103</v>
      </c>
      <c r="AP41" s="195" t="s">
        <v>104</v>
      </c>
      <c r="AQ41" s="209" t="s">
        <v>101</v>
      </c>
      <c r="AR41" s="192" t="s">
        <v>102</v>
      </c>
      <c r="AS41" s="194" t="s">
        <v>103</v>
      </c>
      <c r="AT41" s="195" t="s">
        <v>104</v>
      </c>
      <c r="AU41" s="209" t="s">
        <v>101</v>
      </c>
      <c r="AV41" s="192" t="s">
        <v>102</v>
      </c>
      <c r="AW41" s="194" t="s">
        <v>103</v>
      </c>
      <c r="AX41" s="195" t="s">
        <v>104</v>
      </c>
      <c r="AY41" s="209" t="s">
        <v>101</v>
      </c>
      <c r="AZ41" s="192" t="s">
        <v>102</v>
      </c>
      <c r="BA41" s="194" t="s">
        <v>103</v>
      </c>
      <c r="BB41" s="195" t="s">
        <v>104</v>
      </c>
      <c r="BC41" s="204" t="s">
        <v>64</v>
      </c>
      <c r="BH41" s="231"/>
      <c r="BI41" s="231"/>
      <c r="BJ41" s="231"/>
      <c r="BK41" s="231"/>
      <c r="BL41" s="231"/>
      <c r="BM41" s="231"/>
    </row>
    <row r="42" spans="2:65" ht="20" customHeight="1" thickBot="1">
      <c r="B42" s="493"/>
      <c r="C42" s="495"/>
      <c r="D42" s="497"/>
      <c r="E42" s="370" t="s">
        <v>71</v>
      </c>
      <c r="F42" s="371" t="s">
        <v>71</v>
      </c>
      <c r="G42" s="366" t="s">
        <v>71</v>
      </c>
      <c r="H42" s="193" t="s">
        <v>71</v>
      </c>
      <c r="I42" s="205" t="s">
        <v>71</v>
      </c>
      <c r="J42" s="206" t="s">
        <v>71</v>
      </c>
      <c r="K42" s="206" t="s">
        <v>71</v>
      </c>
      <c r="L42" s="210" t="s">
        <v>71</v>
      </c>
      <c r="M42" s="205" t="s">
        <v>71</v>
      </c>
      <c r="N42" s="206" t="s">
        <v>71</v>
      </c>
      <c r="O42" s="206" t="s">
        <v>71</v>
      </c>
      <c r="P42" s="210" t="s">
        <v>71</v>
      </c>
      <c r="Q42" s="205" t="s">
        <v>71</v>
      </c>
      <c r="R42" s="206" t="s">
        <v>71</v>
      </c>
      <c r="S42" s="206" t="s">
        <v>71</v>
      </c>
      <c r="T42" s="210" t="s">
        <v>71</v>
      </c>
      <c r="U42" s="205" t="s">
        <v>71</v>
      </c>
      <c r="V42" s="206" t="s">
        <v>71</v>
      </c>
      <c r="W42" s="206" t="s">
        <v>71</v>
      </c>
      <c r="X42" s="210" t="s">
        <v>71</v>
      </c>
      <c r="Y42" s="205" t="s">
        <v>71</v>
      </c>
      <c r="Z42" s="206" t="s">
        <v>71</v>
      </c>
      <c r="AA42" s="206" t="s">
        <v>71</v>
      </c>
      <c r="AB42" s="210" t="s">
        <v>71</v>
      </c>
      <c r="AC42" s="211" t="s">
        <v>71</v>
      </c>
      <c r="AE42" s="205" t="s">
        <v>72</v>
      </c>
      <c r="AF42" s="206" t="s">
        <v>72</v>
      </c>
      <c r="AG42" s="206" t="s">
        <v>72</v>
      </c>
      <c r="AH42" s="210" t="s">
        <v>72</v>
      </c>
      <c r="AI42" s="205" t="s">
        <v>72</v>
      </c>
      <c r="AJ42" s="206" t="s">
        <v>72</v>
      </c>
      <c r="AK42" s="206" t="s">
        <v>72</v>
      </c>
      <c r="AL42" s="210" t="s">
        <v>72</v>
      </c>
      <c r="AM42" s="205" t="s">
        <v>72</v>
      </c>
      <c r="AN42" s="206" t="s">
        <v>72</v>
      </c>
      <c r="AO42" s="206" t="s">
        <v>72</v>
      </c>
      <c r="AP42" s="210" t="s">
        <v>72</v>
      </c>
      <c r="AQ42" s="205" t="s">
        <v>72</v>
      </c>
      <c r="AR42" s="206" t="s">
        <v>72</v>
      </c>
      <c r="AS42" s="206" t="s">
        <v>72</v>
      </c>
      <c r="AT42" s="210" t="s">
        <v>72</v>
      </c>
      <c r="AU42" s="205" t="s">
        <v>72</v>
      </c>
      <c r="AV42" s="206" t="s">
        <v>72</v>
      </c>
      <c r="AW42" s="206" t="s">
        <v>72</v>
      </c>
      <c r="AX42" s="210" t="s">
        <v>72</v>
      </c>
      <c r="AY42" s="205" t="s">
        <v>72</v>
      </c>
      <c r="AZ42" s="206" t="s">
        <v>72</v>
      </c>
      <c r="BA42" s="206" t="s">
        <v>72</v>
      </c>
      <c r="BB42" s="210" t="s">
        <v>72</v>
      </c>
      <c r="BC42" s="32" t="s">
        <v>72</v>
      </c>
    </row>
    <row r="43" spans="2:65" ht="20" customHeight="1" thickBot="1">
      <c r="B43" s="486" t="s">
        <v>157</v>
      </c>
      <c r="C43" s="487"/>
      <c r="D43" s="487"/>
      <c r="E43" s="488"/>
      <c r="F43" s="488"/>
      <c r="G43" s="488"/>
      <c r="H43" s="488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487"/>
      <c r="T43" s="487"/>
      <c r="U43" s="487"/>
      <c r="V43" s="487"/>
      <c r="W43" s="487"/>
      <c r="X43" s="487"/>
      <c r="Y43" s="487"/>
      <c r="Z43" s="487"/>
      <c r="AA43" s="487"/>
      <c r="AB43" s="487"/>
      <c r="AC43" s="507"/>
      <c r="AE43" s="486" t="s">
        <v>74</v>
      </c>
      <c r="AF43" s="487"/>
      <c r="AG43" s="487"/>
      <c r="AH43" s="487"/>
      <c r="AI43" s="487"/>
      <c r="AJ43" s="488"/>
      <c r="AK43" s="488"/>
      <c r="AL43" s="487"/>
      <c r="AM43" s="487"/>
      <c r="AN43" s="487"/>
      <c r="AO43" s="487"/>
      <c r="AP43" s="487"/>
      <c r="AQ43" s="487"/>
      <c r="AR43" s="487"/>
      <c r="AS43" s="487"/>
      <c r="AT43" s="487"/>
      <c r="AU43" s="487"/>
      <c r="AV43" s="487"/>
      <c r="AW43" s="487"/>
      <c r="AX43" s="487"/>
      <c r="AY43" s="487"/>
      <c r="AZ43" s="487"/>
      <c r="BA43" s="487"/>
      <c r="BB43" s="487"/>
      <c r="BC43" s="487"/>
    </row>
    <row r="44" spans="2:65" ht="20" customHeight="1">
      <c r="B44" s="137"/>
      <c r="C44" s="138"/>
      <c r="D44" s="201"/>
      <c r="E44" s="372"/>
      <c r="F44" s="375"/>
      <c r="G44" s="367"/>
      <c r="H44" s="207"/>
      <c r="I44" s="372"/>
      <c r="J44" s="375"/>
      <c r="K44" s="367"/>
      <c r="L44" s="207"/>
      <c r="M44" s="372"/>
      <c r="N44" s="375"/>
      <c r="O44" s="367"/>
      <c r="P44" s="207"/>
      <c r="Q44" s="372"/>
      <c r="R44" s="375"/>
      <c r="S44" s="367"/>
      <c r="T44" s="207"/>
      <c r="U44" s="372"/>
      <c r="V44" s="375"/>
      <c r="W44" s="367"/>
      <c r="X44" s="207"/>
      <c r="Y44" s="372"/>
      <c r="Z44" s="375"/>
      <c r="AA44" s="367"/>
      <c r="AB44" s="207"/>
      <c r="AC44" s="223">
        <f>SUM(E44:AB44)/4</f>
        <v>0</v>
      </c>
      <c r="AD44" s="34"/>
      <c r="AE44" s="214">
        <f>$D44*1*E44*1.3*0.25</f>
        <v>0</v>
      </c>
      <c r="AF44" s="139">
        <f>$D44*1*F44*1.3*0.25</f>
        <v>0</v>
      </c>
      <c r="AG44" s="139">
        <f>$D44*1*G44*1.3*0.25</f>
        <v>0</v>
      </c>
      <c r="AH44" s="221">
        <f>$D44*1*H44*1.3*0.25</f>
        <v>0</v>
      </c>
      <c r="AI44" s="214">
        <f>$D44*1*I44*1.3*0.25</f>
        <v>0</v>
      </c>
      <c r="AJ44" s="139">
        <f>$D44*1*J44*1.3*0.25</f>
        <v>0</v>
      </c>
      <c r="AK44" s="139">
        <f>$D44*1*K44*1.3*0.25</f>
        <v>0</v>
      </c>
      <c r="AL44" s="221">
        <f>$D44*1*L44*1.3*0.25</f>
        <v>0</v>
      </c>
      <c r="AM44" s="214">
        <f>$D44*1*M44*1.3*0.25</f>
        <v>0</v>
      </c>
      <c r="AN44" s="139">
        <f>$D44*1*N44*1.3*0.25</f>
        <v>0</v>
      </c>
      <c r="AO44" s="139">
        <f>$D44*1*O44*1.3*0.25</f>
        <v>0</v>
      </c>
      <c r="AP44" s="221">
        <f>$D44*1*P44*1.3*0.25</f>
        <v>0</v>
      </c>
      <c r="AQ44" s="214">
        <f>$D44*1*Q44*1.3*0.25</f>
        <v>0</v>
      </c>
      <c r="AR44" s="139">
        <f>$D44*1*R44*1.3*0.25</f>
        <v>0</v>
      </c>
      <c r="AS44" s="139">
        <f>$D44*1*S44*1.3*0.25</f>
        <v>0</v>
      </c>
      <c r="AT44" s="221">
        <f>$D44*1*T44*1.3*0.25</f>
        <v>0</v>
      </c>
      <c r="AU44" s="214">
        <f>$D44*1*U44*1.3*0.25</f>
        <v>0</v>
      </c>
      <c r="AV44" s="139">
        <f>$D44*1*V44*1.3*0.25</f>
        <v>0</v>
      </c>
      <c r="AW44" s="139">
        <f>$D44*1*W44*1.3*0.25</f>
        <v>0</v>
      </c>
      <c r="AX44" s="221">
        <f>$D44*1*X44*1.3*0.25</f>
        <v>0</v>
      </c>
      <c r="AY44" s="214">
        <f>$D44*1*Y44*1.3*0.25</f>
        <v>0</v>
      </c>
      <c r="AZ44" s="139">
        <f>$D44*1*Z44*1.3*0.25</f>
        <v>0</v>
      </c>
      <c r="BA44" s="139">
        <f>$D44*1*AA44*1.3*0.25</f>
        <v>0</v>
      </c>
      <c r="BB44" s="221">
        <f>$D44*1*AB44*1.3*0.25</f>
        <v>0</v>
      </c>
      <c r="BC44" s="223">
        <f>SUM(AE44:BB44)</f>
        <v>0</v>
      </c>
      <c r="BD44" s="34"/>
      <c r="BE44" s="34"/>
      <c r="BF44" s="34"/>
      <c r="BG44" s="34"/>
    </row>
    <row r="45" spans="2:65" ht="20" customHeight="1" thickBot="1">
      <c r="B45" s="40"/>
      <c r="C45" s="41"/>
      <c r="D45" s="202"/>
      <c r="E45" s="373"/>
      <c r="F45" s="376"/>
      <c r="G45" s="368"/>
      <c r="H45" s="208"/>
      <c r="I45" s="373"/>
      <c r="J45" s="376"/>
      <c r="K45" s="368"/>
      <c r="L45" s="208"/>
      <c r="M45" s="373"/>
      <c r="N45" s="376"/>
      <c r="O45" s="368"/>
      <c r="P45" s="208"/>
      <c r="Q45" s="373"/>
      <c r="R45" s="376"/>
      <c r="S45" s="368"/>
      <c r="T45" s="208"/>
      <c r="U45" s="373"/>
      <c r="V45" s="376"/>
      <c r="W45" s="368"/>
      <c r="X45" s="208"/>
      <c r="Y45" s="373"/>
      <c r="Z45" s="376"/>
      <c r="AA45" s="368"/>
      <c r="AB45" s="208"/>
      <c r="AC45" s="224">
        <f t="shared" ref="AC45:AC46" si="14">SUM(E45:AB45)/4</f>
        <v>0</v>
      </c>
      <c r="AE45" s="215">
        <f>$D45*1*E45*1.3*0.25</f>
        <v>0</v>
      </c>
      <c r="AF45" s="33">
        <f>$D45*1*F45*1.3*0.25</f>
        <v>0</v>
      </c>
      <c r="AG45" s="33">
        <f>$D45*1*G45*1.3*0.25</f>
        <v>0</v>
      </c>
      <c r="AH45" s="213">
        <f>$D45*1*H45*1.3*0.25</f>
        <v>0</v>
      </c>
      <c r="AI45" s="215">
        <f>$D45*1*I45*1.3*0.25</f>
        <v>0</v>
      </c>
      <c r="AJ45" s="33">
        <f>$D45*1*J45*1.3*0.25</f>
        <v>0</v>
      </c>
      <c r="AK45" s="33">
        <f>$D45*1*K45*1.3*0.25</f>
        <v>0</v>
      </c>
      <c r="AL45" s="213">
        <f>$D45*1*L45*1.3*0.25</f>
        <v>0</v>
      </c>
      <c r="AM45" s="215">
        <f>$D45*1*M45*1.3*0.25</f>
        <v>0</v>
      </c>
      <c r="AN45" s="33">
        <f>$D45*1*N45*1.3*0.25</f>
        <v>0</v>
      </c>
      <c r="AO45" s="33">
        <f>$D45*1*O45*1.3*0.25</f>
        <v>0</v>
      </c>
      <c r="AP45" s="213">
        <f>$D45*1*P45*1.3*0.25</f>
        <v>0</v>
      </c>
      <c r="AQ45" s="215">
        <f>$D45*1*Q45*1.3*0.25</f>
        <v>0</v>
      </c>
      <c r="AR45" s="33">
        <f>$D45*1*R45*1.3*0.25</f>
        <v>0</v>
      </c>
      <c r="AS45" s="33">
        <f>$D45*1*S45*1.3*0.25</f>
        <v>0</v>
      </c>
      <c r="AT45" s="213">
        <f>$D45*1*T45*1.3*0.25</f>
        <v>0</v>
      </c>
      <c r="AU45" s="215">
        <f>$D45*1*U45*1.3*0.25</f>
        <v>0</v>
      </c>
      <c r="AV45" s="33">
        <f>$D45*1*V45*1.3*0.25</f>
        <v>0</v>
      </c>
      <c r="AW45" s="33">
        <f>$D45*1*W45*1.3*0.25</f>
        <v>0</v>
      </c>
      <c r="AX45" s="213">
        <f>$D45*1*X45*1.3*0.25</f>
        <v>0</v>
      </c>
      <c r="AY45" s="215">
        <f>$D45*1*Y45*1.3*0.25</f>
        <v>0</v>
      </c>
      <c r="AZ45" s="33">
        <f>$D45*1*Z45*1.3*0.25</f>
        <v>0</v>
      </c>
      <c r="BA45" s="33">
        <f>$D45*1*AA45*1.3*0.25</f>
        <v>0</v>
      </c>
      <c r="BB45" s="213">
        <f>$D45*1*AB45*1.3*0.25</f>
        <v>0</v>
      </c>
      <c r="BC45" s="224">
        <f t="shared" ref="BC45:BC48" si="15">SUM(AE45:BB45)</f>
        <v>0</v>
      </c>
    </row>
    <row r="46" spans="2:65" ht="20" customHeight="1">
      <c r="B46" s="40"/>
      <c r="C46" s="41"/>
      <c r="D46" s="201"/>
      <c r="E46" s="372"/>
      <c r="F46" s="375"/>
      <c r="G46" s="367"/>
      <c r="H46" s="207"/>
      <c r="I46" s="372"/>
      <c r="J46" s="375"/>
      <c r="K46" s="367"/>
      <c r="L46" s="207"/>
      <c r="M46" s="372"/>
      <c r="N46" s="375"/>
      <c r="O46" s="367"/>
      <c r="P46" s="207"/>
      <c r="Q46" s="372"/>
      <c r="R46" s="375"/>
      <c r="S46" s="367"/>
      <c r="T46" s="207"/>
      <c r="U46" s="372"/>
      <c r="V46" s="375"/>
      <c r="W46" s="367"/>
      <c r="X46" s="207"/>
      <c r="Y46" s="372"/>
      <c r="Z46" s="375"/>
      <c r="AA46" s="367"/>
      <c r="AB46" s="207"/>
      <c r="AC46" s="224">
        <f t="shared" si="14"/>
        <v>0</v>
      </c>
      <c r="AE46" s="215">
        <f>$D46*1*E46*1.3*0.25</f>
        <v>0</v>
      </c>
      <c r="AF46" s="33">
        <f>$D46*1*F46*1.3*0.25</f>
        <v>0</v>
      </c>
      <c r="AG46" s="33">
        <f>$D46*1*G46*1.3*0.25</f>
        <v>0</v>
      </c>
      <c r="AH46" s="213">
        <f>$D46*1*H46*1.3*0.25</f>
        <v>0</v>
      </c>
      <c r="AI46" s="215">
        <f>$D46*1*I46*1.3*0.25</f>
        <v>0</v>
      </c>
      <c r="AJ46" s="33">
        <f>$D46*1*J46*1.3*0.25</f>
        <v>0</v>
      </c>
      <c r="AK46" s="33">
        <f>$D46*1*K46*1.3*0.25</f>
        <v>0</v>
      </c>
      <c r="AL46" s="213">
        <f>$D46*1*L46*1.3*0.25</f>
        <v>0</v>
      </c>
      <c r="AM46" s="215">
        <f>$D46*1*M46*1.3*0.25</f>
        <v>0</v>
      </c>
      <c r="AN46" s="33">
        <f>$D46*1*N46*1.3*0.25</f>
        <v>0</v>
      </c>
      <c r="AO46" s="33">
        <f>$D46*1*O46*1.3*0.25</f>
        <v>0</v>
      </c>
      <c r="AP46" s="213">
        <f>$D46*1*P46*1.3*0.25</f>
        <v>0</v>
      </c>
      <c r="AQ46" s="215">
        <f>$D46*1*Q46*1.3*0.25</f>
        <v>0</v>
      </c>
      <c r="AR46" s="33">
        <f>$D46*1*R46*1.3*0.25</f>
        <v>0</v>
      </c>
      <c r="AS46" s="33">
        <f>$D46*1*S46*1.3*0.25</f>
        <v>0</v>
      </c>
      <c r="AT46" s="213">
        <f>$D46*1*T46*1.3*0.25</f>
        <v>0</v>
      </c>
      <c r="AU46" s="215">
        <f>$D46*1*U46*1.3*0.25</f>
        <v>0</v>
      </c>
      <c r="AV46" s="33">
        <f>$D46*1*V46*1.3*0.25</f>
        <v>0</v>
      </c>
      <c r="AW46" s="33">
        <f>$D46*1*W46*1.3*0.25</f>
        <v>0</v>
      </c>
      <c r="AX46" s="213">
        <f>$D46*1*X46*1.3*0.25</f>
        <v>0</v>
      </c>
      <c r="AY46" s="215">
        <f>$D46*1*Y46*1.3*0.25</f>
        <v>0</v>
      </c>
      <c r="AZ46" s="33">
        <f>$D46*1*Z46*1.3*0.25</f>
        <v>0</v>
      </c>
      <c r="BA46" s="33">
        <f>$D46*1*AA46*1.3*0.25</f>
        <v>0</v>
      </c>
      <c r="BB46" s="213">
        <f>$D46*1*AB46*1.3*0.25</f>
        <v>0</v>
      </c>
      <c r="BC46" s="224">
        <f t="shared" si="15"/>
        <v>0</v>
      </c>
      <c r="BI46" s="155"/>
      <c r="BJ46" s="155"/>
      <c r="BK46" s="155"/>
      <c r="BL46" s="155"/>
    </row>
    <row r="47" spans="2:65" ht="20" customHeight="1" thickBot="1">
      <c r="B47" s="40"/>
      <c r="C47" s="41"/>
      <c r="D47" s="202"/>
      <c r="E47" s="373"/>
      <c r="F47" s="376"/>
      <c r="G47" s="368"/>
      <c r="H47" s="208"/>
      <c r="I47" s="373"/>
      <c r="J47" s="376"/>
      <c r="K47" s="368"/>
      <c r="L47" s="208"/>
      <c r="M47" s="373"/>
      <c r="N47" s="376"/>
      <c r="O47" s="368"/>
      <c r="P47" s="208"/>
      <c r="Q47" s="373"/>
      <c r="R47" s="376"/>
      <c r="S47" s="368"/>
      <c r="T47" s="208"/>
      <c r="U47" s="373"/>
      <c r="V47" s="376"/>
      <c r="W47" s="368"/>
      <c r="X47" s="208"/>
      <c r="Y47" s="373"/>
      <c r="Z47" s="376"/>
      <c r="AA47" s="368"/>
      <c r="AB47" s="208"/>
      <c r="AC47" s="224">
        <f>SUM(E47:AB47)/4</f>
        <v>0</v>
      </c>
      <c r="AE47" s="218">
        <f>$D47*1*E47*1.3*0.25</f>
        <v>0</v>
      </c>
      <c r="AF47" s="219">
        <f>$D47*1*F47*1.3*0.25</f>
        <v>0</v>
      </c>
      <c r="AG47" s="219">
        <f>$D47*1*G47*1.3*0.25</f>
        <v>0</v>
      </c>
      <c r="AH47" s="222">
        <f>$D47*1*H47*1.3*0.25</f>
        <v>0</v>
      </c>
      <c r="AI47" s="218">
        <f>$D47*1*I47*1.3*0.25</f>
        <v>0</v>
      </c>
      <c r="AJ47" s="219">
        <f>$D47*1*J47*1.3*0.25</f>
        <v>0</v>
      </c>
      <c r="AK47" s="219">
        <f>$D47*1*K47*1.3*0.25</f>
        <v>0</v>
      </c>
      <c r="AL47" s="222">
        <f>$D47*1*L47*1.3*0.25</f>
        <v>0</v>
      </c>
      <c r="AM47" s="218">
        <f>$D47*1*M47*1.3*0.25</f>
        <v>0</v>
      </c>
      <c r="AN47" s="219">
        <f>$D47*1*N47*1.3*0.25</f>
        <v>0</v>
      </c>
      <c r="AO47" s="219">
        <f>$D47*1*O47*1.3*0.25</f>
        <v>0</v>
      </c>
      <c r="AP47" s="222">
        <f>$D47*1*P47*1.3*0.25</f>
        <v>0</v>
      </c>
      <c r="AQ47" s="218">
        <f>$D47*1*Q47*1.3*0.25</f>
        <v>0</v>
      </c>
      <c r="AR47" s="219">
        <f>$D47*1*R47*1.3*0.25</f>
        <v>0</v>
      </c>
      <c r="AS47" s="219">
        <f>$D47*1*S47*1.3*0.25</f>
        <v>0</v>
      </c>
      <c r="AT47" s="222">
        <f>$D47*1*T47*1.3*0.25</f>
        <v>0</v>
      </c>
      <c r="AU47" s="218">
        <f>$D47*1*U47*1.3*0.25</f>
        <v>0</v>
      </c>
      <c r="AV47" s="219">
        <f>$D47*1*V47*1.3*0.25</f>
        <v>0</v>
      </c>
      <c r="AW47" s="219">
        <f>$D47*1*W47*1.3*0.25</f>
        <v>0</v>
      </c>
      <c r="AX47" s="222">
        <f>$D47*1*X47*1.3*0.25</f>
        <v>0</v>
      </c>
      <c r="AY47" s="218">
        <f>$D47*1*Y47*1.3*0.25</f>
        <v>0</v>
      </c>
      <c r="AZ47" s="219">
        <f>$D47*1*Z47*1.3*0.25</f>
        <v>0</v>
      </c>
      <c r="BA47" s="219">
        <f>$D47*1*AA47*1.3*0.25</f>
        <v>0</v>
      </c>
      <c r="BB47" s="222">
        <f>$D47*1*AB47*1.3*0.25</f>
        <v>0</v>
      </c>
      <c r="BC47" s="225">
        <f t="shared" si="15"/>
        <v>0</v>
      </c>
    </row>
    <row r="48" spans="2:65" ht="20" customHeight="1" thickBot="1">
      <c r="B48" s="498" t="s">
        <v>178</v>
      </c>
      <c r="C48" s="499"/>
      <c r="D48" s="500"/>
      <c r="E48" s="374">
        <f t="shared" ref="E48:AC48" si="16">SUM(E44:E47)</f>
        <v>0</v>
      </c>
      <c r="F48" s="378">
        <f t="shared" si="16"/>
        <v>0</v>
      </c>
      <c r="G48" s="374">
        <f t="shared" si="16"/>
        <v>0</v>
      </c>
      <c r="H48" s="228">
        <f t="shared" si="16"/>
        <v>0</v>
      </c>
      <c r="I48" s="227">
        <f t="shared" si="16"/>
        <v>0</v>
      </c>
      <c r="J48" s="229">
        <f t="shared" si="16"/>
        <v>0</v>
      </c>
      <c r="K48" s="229">
        <f t="shared" si="16"/>
        <v>0</v>
      </c>
      <c r="L48" s="228">
        <f t="shared" si="16"/>
        <v>0</v>
      </c>
      <c r="M48" s="227">
        <f t="shared" si="16"/>
        <v>0</v>
      </c>
      <c r="N48" s="229">
        <f t="shared" si="16"/>
        <v>0</v>
      </c>
      <c r="O48" s="229">
        <f t="shared" si="16"/>
        <v>0</v>
      </c>
      <c r="P48" s="228">
        <f t="shared" si="16"/>
        <v>0</v>
      </c>
      <c r="Q48" s="227">
        <f t="shared" si="16"/>
        <v>0</v>
      </c>
      <c r="R48" s="229">
        <f t="shared" si="16"/>
        <v>0</v>
      </c>
      <c r="S48" s="229">
        <f t="shared" si="16"/>
        <v>0</v>
      </c>
      <c r="T48" s="228">
        <f t="shared" si="16"/>
        <v>0</v>
      </c>
      <c r="U48" s="227">
        <f t="shared" ref="U48:X48" si="17">SUM(U44:U47)</f>
        <v>0</v>
      </c>
      <c r="V48" s="229">
        <f t="shared" si="17"/>
        <v>0</v>
      </c>
      <c r="W48" s="229">
        <f t="shared" si="17"/>
        <v>0</v>
      </c>
      <c r="X48" s="228">
        <f t="shared" si="17"/>
        <v>0</v>
      </c>
      <c r="Y48" s="227">
        <f t="shared" si="16"/>
        <v>0</v>
      </c>
      <c r="Z48" s="229">
        <f t="shared" si="16"/>
        <v>0</v>
      </c>
      <c r="AA48" s="229">
        <f t="shared" si="16"/>
        <v>0</v>
      </c>
      <c r="AB48" s="228">
        <f t="shared" si="16"/>
        <v>0</v>
      </c>
      <c r="AC48" s="310">
        <f t="shared" si="16"/>
        <v>0</v>
      </c>
      <c r="AE48" s="216">
        <f t="shared" ref="AE48:AH48" si="18">SUM(AE44:AE47)</f>
        <v>0</v>
      </c>
      <c r="AF48" s="212">
        <f t="shared" si="18"/>
        <v>0</v>
      </c>
      <c r="AG48" s="212">
        <f t="shared" si="18"/>
        <v>0</v>
      </c>
      <c r="AH48" s="220">
        <f t="shared" si="18"/>
        <v>0</v>
      </c>
      <c r="AI48" s="216">
        <f t="shared" ref="AI48:BB48" si="19">SUM(AI44:AI47)</f>
        <v>0</v>
      </c>
      <c r="AJ48" s="212">
        <f t="shared" si="19"/>
        <v>0</v>
      </c>
      <c r="AK48" s="212">
        <f t="shared" si="19"/>
        <v>0</v>
      </c>
      <c r="AL48" s="220">
        <f t="shared" si="19"/>
        <v>0</v>
      </c>
      <c r="AM48" s="217">
        <f t="shared" si="19"/>
        <v>0</v>
      </c>
      <c r="AN48" s="212">
        <f t="shared" si="19"/>
        <v>0</v>
      </c>
      <c r="AO48" s="212">
        <f t="shared" si="19"/>
        <v>0</v>
      </c>
      <c r="AP48" s="48">
        <f t="shared" si="19"/>
        <v>0</v>
      </c>
      <c r="AQ48" s="216">
        <f t="shared" si="19"/>
        <v>0</v>
      </c>
      <c r="AR48" s="212">
        <f t="shared" si="19"/>
        <v>0</v>
      </c>
      <c r="AS48" s="212">
        <f t="shared" si="19"/>
        <v>0</v>
      </c>
      <c r="AT48" s="48">
        <f t="shared" si="19"/>
        <v>0</v>
      </c>
      <c r="AU48" s="216">
        <f t="shared" ref="AU48:AX48" si="20">SUM(AU44:AU47)</f>
        <v>0</v>
      </c>
      <c r="AV48" s="212">
        <f t="shared" si="20"/>
        <v>0</v>
      </c>
      <c r="AW48" s="212">
        <f t="shared" si="20"/>
        <v>0</v>
      </c>
      <c r="AX48" s="220">
        <f t="shared" si="20"/>
        <v>0</v>
      </c>
      <c r="AY48" s="216">
        <f t="shared" si="19"/>
        <v>0</v>
      </c>
      <c r="AZ48" s="212">
        <f t="shared" si="19"/>
        <v>0</v>
      </c>
      <c r="BA48" s="212">
        <f t="shared" si="19"/>
        <v>0</v>
      </c>
      <c r="BB48" s="48">
        <f t="shared" si="19"/>
        <v>0</v>
      </c>
      <c r="BC48" s="226">
        <f t="shared" si="15"/>
        <v>0</v>
      </c>
      <c r="BH48" s="37"/>
      <c r="BI48" s="154"/>
      <c r="BJ48" s="154"/>
      <c r="BK48" s="154"/>
      <c r="BL48" s="154"/>
    </row>
    <row r="49" spans="2:65" ht="20" customHeight="1" thickBot="1">
      <c r="B49" s="498" t="s">
        <v>179</v>
      </c>
      <c r="C49" s="499"/>
      <c r="D49" s="500"/>
      <c r="E49" s="489">
        <f>SUM(E48:H48)/4</f>
        <v>0</v>
      </c>
      <c r="F49" s="490"/>
      <c r="G49" s="490"/>
      <c r="H49" s="491"/>
      <c r="I49" s="489">
        <f>SUM(I48:L48)/4</f>
        <v>0</v>
      </c>
      <c r="J49" s="490"/>
      <c r="K49" s="490"/>
      <c r="L49" s="491"/>
      <c r="M49" s="489">
        <f>SUM(M48:P48)/4</f>
        <v>0</v>
      </c>
      <c r="N49" s="490"/>
      <c r="O49" s="490"/>
      <c r="P49" s="491"/>
      <c r="Q49" s="489">
        <f>SUM(Q48:T48)/4</f>
        <v>0</v>
      </c>
      <c r="R49" s="490"/>
      <c r="S49" s="490"/>
      <c r="T49" s="491"/>
      <c r="U49" s="489">
        <f>SUM(U48:X48)/4</f>
        <v>0</v>
      </c>
      <c r="V49" s="490"/>
      <c r="W49" s="490"/>
      <c r="X49" s="491"/>
      <c r="Y49" s="489">
        <f>SUM(Y48:AB48)/4</f>
        <v>0</v>
      </c>
      <c r="Z49" s="490"/>
      <c r="AA49" s="490"/>
      <c r="AB49" s="491"/>
      <c r="AC49" s="311">
        <f>AC48</f>
        <v>0</v>
      </c>
      <c r="AE49" s="472">
        <f>SUM(AE48:AH48)</f>
        <v>0</v>
      </c>
      <c r="AF49" s="473"/>
      <c r="AG49" s="473"/>
      <c r="AH49" s="474"/>
      <c r="AI49" s="472">
        <f>SUM(AI48:AL48)</f>
        <v>0</v>
      </c>
      <c r="AJ49" s="473"/>
      <c r="AK49" s="473"/>
      <c r="AL49" s="474"/>
      <c r="AM49" s="472">
        <f>SUM(AM48:AP48)</f>
        <v>0</v>
      </c>
      <c r="AN49" s="473"/>
      <c r="AO49" s="473"/>
      <c r="AP49" s="474"/>
      <c r="AQ49" s="472">
        <f>SUM(AQ48:AT48)</f>
        <v>0</v>
      </c>
      <c r="AR49" s="473"/>
      <c r="AS49" s="473"/>
      <c r="AT49" s="474"/>
      <c r="AU49" s="472">
        <f>SUM(AU48:AX48)</f>
        <v>0</v>
      </c>
      <c r="AV49" s="473"/>
      <c r="AW49" s="473"/>
      <c r="AX49" s="474"/>
      <c r="AY49" s="472">
        <f>SUM(AY48:BB48)</f>
        <v>0</v>
      </c>
      <c r="AZ49" s="473"/>
      <c r="BA49" s="473"/>
      <c r="BB49" s="474"/>
      <c r="BC49" s="283">
        <f>BC48</f>
        <v>0</v>
      </c>
      <c r="BH49" s="37"/>
      <c r="BI49" s="154"/>
      <c r="BJ49" s="154"/>
      <c r="BK49" s="154"/>
      <c r="BL49" s="154"/>
    </row>
    <row r="50" spans="2:65" ht="20" customHeight="1">
      <c r="B50" s="118"/>
      <c r="C50" s="118"/>
      <c r="D50" s="118"/>
      <c r="E50" s="117"/>
      <c r="F50" s="117"/>
      <c r="G50" s="117"/>
      <c r="H50" s="117"/>
      <c r="I50" s="117"/>
      <c r="J50" s="117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I50" s="38"/>
      <c r="BJ50" s="38"/>
      <c r="BK50" s="38"/>
      <c r="BL50" s="38"/>
    </row>
    <row r="51" spans="2:65" ht="20" customHeight="1">
      <c r="B51" s="456" t="s">
        <v>159</v>
      </c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E51" s="456" t="s">
        <v>160</v>
      </c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457"/>
      <c r="AS51" s="457"/>
      <c r="AT51" s="457"/>
      <c r="AU51" s="457"/>
      <c r="AV51" s="457"/>
      <c r="AW51" s="457"/>
      <c r="AX51" s="457"/>
      <c r="AY51" s="457"/>
      <c r="AZ51" s="457"/>
      <c r="BA51" s="457"/>
      <c r="BB51" s="457"/>
      <c r="BC51" s="457"/>
    </row>
    <row r="52" spans="2:65" s="231" customFormat="1" ht="30" customHeight="1">
      <c r="B52" s="501" t="s">
        <v>14</v>
      </c>
      <c r="C52" s="502"/>
      <c r="D52" s="502"/>
      <c r="E52" s="502"/>
      <c r="F52" s="502"/>
      <c r="G52" s="502"/>
      <c r="H52" s="502"/>
      <c r="I52" s="503">
        <f>I37</f>
        <v>0</v>
      </c>
      <c r="J52" s="503"/>
      <c r="K52" s="503"/>
      <c r="L52" s="503"/>
      <c r="M52" s="503"/>
      <c r="N52" s="503"/>
      <c r="O52" s="503"/>
      <c r="P52" s="503"/>
      <c r="Q52" s="503"/>
      <c r="R52" s="503"/>
      <c r="S52" s="503"/>
      <c r="T52" s="503"/>
      <c r="U52" s="503"/>
      <c r="V52" s="503"/>
      <c r="W52" s="503"/>
      <c r="X52" s="503"/>
      <c r="Y52" s="503"/>
      <c r="Z52" s="503"/>
      <c r="AA52" s="503"/>
      <c r="AB52" s="503"/>
      <c r="AC52" s="503"/>
      <c r="AE52" s="501" t="s">
        <v>14</v>
      </c>
      <c r="AF52" s="502"/>
      <c r="AG52" s="502"/>
      <c r="AH52" s="502"/>
      <c r="AI52" s="502"/>
      <c r="AJ52" s="502"/>
      <c r="AK52" s="502"/>
      <c r="AL52" s="523"/>
      <c r="AM52" s="523"/>
      <c r="AN52" s="503">
        <f>AN37</f>
        <v>0</v>
      </c>
      <c r="AO52" s="503"/>
      <c r="AP52" s="503"/>
      <c r="AQ52" s="503"/>
      <c r="AR52" s="503"/>
      <c r="AS52" s="503"/>
      <c r="AT52" s="503"/>
      <c r="AU52" s="503"/>
      <c r="AV52" s="503"/>
      <c r="AW52" s="503"/>
      <c r="AX52" s="503"/>
      <c r="AY52" s="503"/>
      <c r="AZ52" s="503"/>
      <c r="BA52" s="503"/>
      <c r="BB52" s="503"/>
      <c r="BC52" s="503"/>
      <c r="BH52" s="1"/>
      <c r="BI52" s="1"/>
      <c r="BJ52" s="1"/>
      <c r="BK52" s="1"/>
      <c r="BL52" s="1"/>
      <c r="BM52" s="36"/>
    </row>
    <row r="53" spans="2:65" ht="20" customHeight="1" thickBot="1">
      <c r="B53" s="484"/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E53" s="484" t="s">
        <v>45</v>
      </c>
      <c r="AF53" s="485"/>
      <c r="AG53" s="485"/>
      <c r="AH53" s="485"/>
      <c r="AI53" s="485"/>
      <c r="AJ53" s="485"/>
      <c r="AK53" s="485"/>
      <c r="AL53" s="485"/>
      <c r="AM53" s="485"/>
      <c r="AN53" s="485"/>
      <c r="AO53" s="485"/>
      <c r="AP53" s="485"/>
      <c r="AQ53" s="485"/>
      <c r="AR53" s="485"/>
      <c r="AS53" s="485"/>
      <c r="AT53" s="485"/>
      <c r="AU53" s="485"/>
      <c r="AV53" s="485"/>
      <c r="AW53" s="485"/>
      <c r="AX53" s="485"/>
      <c r="AY53" s="485"/>
      <c r="AZ53" s="485"/>
      <c r="BA53" s="485"/>
      <c r="BB53" s="485"/>
      <c r="BC53" s="485"/>
    </row>
    <row r="54" spans="2:65" ht="20" customHeight="1" thickBot="1">
      <c r="B54" s="504">
        <f>'Information and Instructions'!$C$15</f>
        <v>0</v>
      </c>
      <c r="C54" s="505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6"/>
      <c r="AE54" s="478">
        <f>'Information and Instructions'!C61</f>
        <v>0</v>
      </c>
      <c r="AF54" s="479"/>
      <c r="AG54" s="479"/>
      <c r="AH54" s="479"/>
      <c r="AI54" s="479"/>
      <c r="AJ54" s="479"/>
      <c r="AK54" s="479"/>
      <c r="AL54" s="479"/>
      <c r="AM54" s="479"/>
      <c r="AN54" s="479"/>
      <c r="AO54" s="479"/>
      <c r="AP54" s="479"/>
      <c r="AQ54" s="479"/>
      <c r="AR54" s="479"/>
      <c r="AS54" s="479"/>
      <c r="AT54" s="479"/>
      <c r="AU54" s="479"/>
      <c r="AV54" s="479"/>
      <c r="AW54" s="479"/>
      <c r="AX54" s="479"/>
      <c r="AY54" s="479"/>
      <c r="AZ54" s="479"/>
      <c r="BA54" s="479"/>
      <c r="BB54" s="479"/>
      <c r="BC54" s="480"/>
    </row>
    <row r="55" spans="2:65" ht="20" customHeight="1">
      <c r="B55" s="199"/>
      <c r="C55" s="200"/>
      <c r="D55" s="198"/>
      <c r="E55" s="482" t="str">
        <f>Quarters!$C$4</f>
        <v>FY2026/27</v>
      </c>
      <c r="F55" s="482"/>
      <c r="G55" s="482"/>
      <c r="H55" s="482"/>
      <c r="I55" s="475" t="str">
        <f>Quarters!$C$8</f>
        <v>FY2027/28</v>
      </c>
      <c r="J55" s="476"/>
      <c r="K55" s="476"/>
      <c r="L55" s="477"/>
      <c r="M55" s="475" t="str">
        <f>Quarters!$C$12</f>
        <v>FY2028/29</v>
      </c>
      <c r="N55" s="476"/>
      <c r="O55" s="476"/>
      <c r="P55" s="477"/>
      <c r="Q55" s="475" t="str">
        <f>Quarters!$C$16</f>
        <v>FY2029/30</v>
      </c>
      <c r="R55" s="476"/>
      <c r="S55" s="476"/>
      <c r="T55" s="477"/>
      <c r="U55" s="475" t="str">
        <f>Quarters!$C$20</f>
        <v>FY2030/31</v>
      </c>
      <c r="V55" s="476"/>
      <c r="W55" s="476"/>
      <c r="X55" s="477"/>
      <c r="Y55" s="475" t="str">
        <f>Quarters!$C$24</f>
        <v>FY2031/32</v>
      </c>
      <c r="Z55" s="476"/>
      <c r="AA55" s="476"/>
      <c r="AB55" s="477"/>
      <c r="AC55" s="198"/>
      <c r="AE55" s="481" t="str">
        <f>Quarters!$C$4</f>
        <v>FY2026/27</v>
      </c>
      <c r="AF55" s="482"/>
      <c r="AG55" s="482"/>
      <c r="AH55" s="483"/>
      <c r="AI55" s="475" t="str">
        <f>Quarters!$C$8</f>
        <v>FY2027/28</v>
      </c>
      <c r="AJ55" s="476"/>
      <c r="AK55" s="476"/>
      <c r="AL55" s="477"/>
      <c r="AM55" s="475" t="str">
        <f>Quarters!$C$12</f>
        <v>FY2028/29</v>
      </c>
      <c r="AN55" s="476"/>
      <c r="AO55" s="476"/>
      <c r="AP55" s="477"/>
      <c r="AQ55" s="475" t="str">
        <f>Quarters!$C$16</f>
        <v>FY2029/30</v>
      </c>
      <c r="AR55" s="476"/>
      <c r="AS55" s="476"/>
      <c r="AT55" s="477"/>
      <c r="AU55" s="475" t="str">
        <f>Quarters!$C$20</f>
        <v>FY2030/31</v>
      </c>
      <c r="AV55" s="476"/>
      <c r="AW55" s="476"/>
      <c r="AX55" s="477"/>
      <c r="AY55" s="475" t="str">
        <f>Quarters!$C$24</f>
        <v>FY2031/32</v>
      </c>
      <c r="AZ55" s="476"/>
      <c r="BA55" s="476"/>
      <c r="BB55" s="477"/>
      <c r="BC55" s="198"/>
    </row>
    <row r="56" spans="2:65" ht="20" customHeight="1">
      <c r="B56" s="492" t="s">
        <v>67</v>
      </c>
      <c r="C56" s="494" t="s">
        <v>68</v>
      </c>
      <c r="D56" s="496" t="s">
        <v>69</v>
      </c>
      <c r="E56" s="370" t="s">
        <v>101</v>
      </c>
      <c r="F56" s="371" t="s">
        <v>102</v>
      </c>
      <c r="G56" s="203" t="s">
        <v>103</v>
      </c>
      <c r="H56" s="192" t="s">
        <v>104</v>
      </c>
      <c r="I56" s="209" t="s">
        <v>101</v>
      </c>
      <c r="J56" s="192" t="s">
        <v>102</v>
      </c>
      <c r="K56" s="194" t="s">
        <v>103</v>
      </c>
      <c r="L56" s="195" t="s">
        <v>104</v>
      </c>
      <c r="M56" s="209" t="s">
        <v>101</v>
      </c>
      <c r="N56" s="192" t="s">
        <v>102</v>
      </c>
      <c r="O56" s="194" t="s">
        <v>103</v>
      </c>
      <c r="P56" s="195" t="s">
        <v>104</v>
      </c>
      <c r="Q56" s="209" t="s">
        <v>101</v>
      </c>
      <c r="R56" s="192" t="s">
        <v>102</v>
      </c>
      <c r="S56" s="194" t="s">
        <v>103</v>
      </c>
      <c r="T56" s="195" t="s">
        <v>104</v>
      </c>
      <c r="U56" s="209" t="s">
        <v>101</v>
      </c>
      <c r="V56" s="192" t="s">
        <v>102</v>
      </c>
      <c r="W56" s="194" t="s">
        <v>103</v>
      </c>
      <c r="X56" s="195" t="s">
        <v>104</v>
      </c>
      <c r="Y56" s="209" t="s">
        <v>101</v>
      </c>
      <c r="Z56" s="192" t="s">
        <v>102</v>
      </c>
      <c r="AA56" s="194" t="s">
        <v>103</v>
      </c>
      <c r="AB56" s="195" t="s">
        <v>104</v>
      </c>
      <c r="AC56" s="204" t="s">
        <v>64</v>
      </c>
      <c r="AE56" s="209" t="s">
        <v>101</v>
      </c>
      <c r="AF56" s="192" t="s">
        <v>102</v>
      </c>
      <c r="AG56" s="194" t="s">
        <v>103</v>
      </c>
      <c r="AH56" s="195" t="s">
        <v>104</v>
      </c>
      <c r="AI56" s="209" t="s">
        <v>101</v>
      </c>
      <c r="AJ56" s="192" t="s">
        <v>102</v>
      </c>
      <c r="AK56" s="194" t="s">
        <v>103</v>
      </c>
      <c r="AL56" s="195" t="s">
        <v>104</v>
      </c>
      <c r="AM56" s="209" t="s">
        <v>101</v>
      </c>
      <c r="AN56" s="192" t="s">
        <v>102</v>
      </c>
      <c r="AO56" s="194" t="s">
        <v>103</v>
      </c>
      <c r="AP56" s="195" t="s">
        <v>104</v>
      </c>
      <c r="AQ56" s="209" t="s">
        <v>101</v>
      </c>
      <c r="AR56" s="192" t="s">
        <v>102</v>
      </c>
      <c r="AS56" s="194" t="s">
        <v>103</v>
      </c>
      <c r="AT56" s="195" t="s">
        <v>104</v>
      </c>
      <c r="AU56" s="209" t="s">
        <v>101</v>
      </c>
      <c r="AV56" s="192" t="s">
        <v>102</v>
      </c>
      <c r="AW56" s="194" t="s">
        <v>103</v>
      </c>
      <c r="AX56" s="195" t="s">
        <v>104</v>
      </c>
      <c r="AY56" s="209" t="s">
        <v>101</v>
      </c>
      <c r="AZ56" s="192" t="s">
        <v>102</v>
      </c>
      <c r="BA56" s="194" t="s">
        <v>103</v>
      </c>
      <c r="BB56" s="195" t="s">
        <v>104</v>
      </c>
      <c r="BC56" s="204" t="s">
        <v>64</v>
      </c>
    </row>
    <row r="57" spans="2:65" ht="20" customHeight="1" thickBot="1">
      <c r="B57" s="493"/>
      <c r="C57" s="495"/>
      <c r="D57" s="497"/>
      <c r="E57" s="370" t="s">
        <v>71</v>
      </c>
      <c r="F57" s="371" t="s">
        <v>71</v>
      </c>
      <c r="G57" s="366" t="s">
        <v>71</v>
      </c>
      <c r="H57" s="193" t="s">
        <v>71</v>
      </c>
      <c r="I57" s="205" t="s">
        <v>71</v>
      </c>
      <c r="J57" s="206" t="s">
        <v>71</v>
      </c>
      <c r="K57" s="206" t="s">
        <v>71</v>
      </c>
      <c r="L57" s="210" t="s">
        <v>71</v>
      </c>
      <c r="M57" s="205" t="s">
        <v>71</v>
      </c>
      <c r="N57" s="206" t="s">
        <v>71</v>
      </c>
      <c r="O57" s="206" t="s">
        <v>71</v>
      </c>
      <c r="P57" s="210" t="s">
        <v>71</v>
      </c>
      <c r="Q57" s="205" t="s">
        <v>71</v>
      </c>
      <c r="R57" s="206" t="s">
        <v>71</v>
      </c>
      <c r="S57" s="206" t="s">
        <v>71</v>
      </c>
      <c r="T57" s="210" t="s">
        <v>71</v>
      </c>
      <c r="U57" s="205" t="s">
        <v>71</v>
      </c>
      <c r="V57" s="206" t="s">
        <v>71</v>
      </c>
      <c r="W57" s="206" t="s">
        <v>71</v>
      </c>
      <c r="X57" s="210" t="s">
        <v>71</v>
      </c>
      <c r="Y57" s="205" t="s">
        <v>71</v>
      </c>
      <c r="Z57" s="206" t="s">
        <v>71</v>
      </c>
      <c r="AA57" s="206" t="s">
        <v>71</v>
      </c>
      <c r="AB57" s="210" t="s">
        <v>71</v>
      </c>
      <c r="AC57" s="211" t="s">
        <v>71</v>
      </c>
      <c r="AE57" s="205" t="s">
        <v>72</v>
      </c>
      <c r="AF57" s="206" t="s">
        <v>72</v>
      </c>
      <c r="AG57" s="206" t="s">
        <v>72</v>
      </c>
      <c r="AH57" s="210" t="s">
        <v>72</v>
      </c>
      <c r="AI57" s="205" t="s">
        <v>72</v>
      </c>
      <c r="AJ57" s="206" t="s">
        <v>72</v>
      </c>
      <c r="AK57" s="206" t="s">
        <v>72</v>
      </c>
      <c r="AL57" s="210" t="s">
        <v>72</v>
      </c>
      <c r="AM57" s="205" t="s">
        <v>72</v>
      </c>
      <c r="AN57" s="206" t="s">
        <v>72</v>
      </c>
      <c r="AO57" s="206" t="s">
        <v>72</v>
      </c>
      <c r="AP57" s="210" t="s">
        <v>72</v>
      </c>
      <c r="AQ57" s="205" t="s">
        <v>72</v>
      </c>
      <c r="AR57" s="206" t="s">
        <v>72</v>
      </c>
      <c r="AS57" s="206" t="s">
        <v>72</v>
      </c>
      <c r="AT57" s="210" t="s">
        <v>72</v>
      </c>
      <c r="AU57" s="205" t="s">
        <v>72</v>
      </c>
      <c r="AV57" s="206" t="s">
        <v>72</v>
      </c>
      <c r="AW57" s="206" t="s">
        <v>72</v>
      </c>
      <c r="AX57" s="210" t="s">
        <v>72</v>
      </c>
      <c r="AY57" s="205" t="s">
        <v>72</v>
      </c>
      <c r="AZ57" s="206" t="s">
        <v>72</v>
      </c>
      <c r="BA57" s="206" t="s">
        <v>72</v>
      </c>
      <c r="BB57" s="210" t="s">
        <v>72</v>
      </c>
      <c r="BC57" s="32" t="s">
        <v>72</v>
      </c>
    </row>
    <row r="58" spans="2:65" ht="20" customHeight="1" thickBot="1">
      <c r="B58" s="486" t="s">
        <v>161</v>
      </c>
      <c r="C58" s="487"/>
      <c r="D58" s="487"/>
      <c r="E58" s="488"/>
      <c r="F58" s="488"/>
      <c r="G58" s="488"/>
      <c r="H58" s="488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7"/>
      <c r="V58" s="487"/>
      <c r="W58" s="487"/>
      <c r="X58" s="487"/>
      <c r="Y58" s="487"/>
      <c r="Z58" s="487"/>
      <c r="AA58" s="487"/>
      <c r="AB58" s="487"/>
      <c r="AC58" s="507"/>
      <c r="AE58" s="486" t="s">
        <v>162</v>
      </c>
      <c r="AF58" s="487"/>
      <c r="AG58" s="487"/>
      <c r="AH58" s="487"/>
      <c r="AI58" s="487"/>
      <c r="AJ58" s="488"/>
      <c r="AK58" s="488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 s="487"/>
      <c r="AW58" s="487"/>
      <c r="AX58" s="487"/>
      <c r="AY58" s="487"/>
      <c r="AZ58" s="487"/>
      <c r="BA58" s="487"/>
      <c r="BB58" s="487"/>
      <c r="BC58" s="487"/>
    </row>
    <row r="59" spans="2:65" ht="20" customHeight="1">
      <c r="B59" s="137"/>
      <c r="C59" s="138"/>
      <c r="D59" s="201"/>
      <c r="E59" s="372"/>
      <c r="F59" s="375"/>
      <c r="G59" s="367"/>
      <c r="H59" s="207"/>
      <c r="I59" s="372"/>
      <c r="J59" s="375"/>
      <c r="K59" s="367"/>
      <c r="L59" s="207"/>
      <c r="M59" s="372"/>
      <c r="N59" s="375"/>
      <c r="O59" s="367"/>
      <c r="P59" s="207"/>
      <c r="Q59" s="372"/>
      <c r="R59" s="375"/>
      <c r="S59" s="367"/>
      <c r="T59" s="207"/>
      <c r="U59" s="372"/>
      <c r="V59" s="375"/>
      <c r="W59" s="367"/>
      <c r="X59" s="207"/>
      <c r="Y59" s="372"/>
      <c r="Z59" s="375"/>
      <c r="AA59" s="367"/>
      <c r="AB59" s="207"/>
      <c r="AC59" s="223">
        <f>SUM(E59:AB59)/4</f>
        <v>0</v>
      </c>
      <c r="AD59" s="34"/>
      <c r="AE59" s="214">
        <f>$D59*1*E59*1.3*0.25</f>
        <v>0</v>
      </c>
      <c r="AF59" s="139">
        <f>$D59*1*F59*1.3*0.25</f>
        <v>0</v>
      </c>
      <c r="AG59" s="139">
        <f>$D59*1*G59*1.3*0.25</f>
        <v>0</v>
      </c>
      <c r="AH59" s="221">
        <f>$D59*1*H59*1.3*0.25</f>
        <v>0</v>
      </c>
      <c r="AI59" s="214">
        <f>$D59*1*I59*1.3*0.25</f>
        <v>0</v>
      </c>
      <c r="AJ59" s="139">
        <f>$D59*1*J59*1.3*0.25</f>
        <v>0</v>
      </c>
      <c r="AK59" s="139">
        <f>$D59*1*K59*1.3*0.25</f>
        <v>0</v>
      </c>
      <c r="AL59" s="221">
        <f>$D59*1*L59*1.3*0.25</f>
        <v>0</v>
      </c>
      <c r="AM59" s="214">
        <f>$D59*1*M59*1.3*0.25</f>
        <v>0</v>
      </c>
      <c r="AN59" s="139">
        <f>$D59*1*N59*1.3*0.25</f>
        <v>0</v>
      </c>
      <c r="AO59" s="139">
        <f>$D59*1*O59*1.3*0.25</f>
        <v>0</v>
      </c>
      <c r="AP59" s="221">
        <f>$D59*1*P59*1.3*0.25</f>
        <v>0</v>
      </c>
      <c r="AQ59" s="214">
        <f>$D59*1*Q59*1.3*0.25</f>
        <v>0</v>
      </c>
      <c r="AR59" s="139">
        <f>$D59*1*R59*1.3*0.25</f>
        <v>0</v>
      </c>
      <c r="AS59" s="139">
        <f>$D59*1*S59*1.3*0.25</f>
        <v>0</v>
      </c>
      <c r="AT59" s="221">
        <f>$D59*1*T59*1.3*0.25</f>
        <v>0</v>
      </c>
      <c r="AU59" s="214">
        <f>$D59*1*U59*1.3*0.25</f>
        <v>0</v>
      </c>
      <c r="AV59" s="139">
        <f>$D59*1*V59*1.3*0.25</f>
        <v>0</v>
      </c>
      <c r="AW59" s="139">
        <f>$D59*1*W59*1.3*0.25</f>
        <v>0</v>
      </c>
      <c r="AX59" s="221">
        <f>$D59*1*X59*1.3*0.25</f>
        <v>0</v>
      </c>
      <c r="AY59" s="214">
        <f>$D59*1*Y59*1.3*0.25</f>
        <v>0</v>
      </c>
      <c r="AZ59" s="139">
        <f>$D59*1*Z59*1.3*0.25</f>
        <v>0</v>
      </c>
      <c r="BA59" s="139">
        <f>$D59*1*AA59*1.3*0.25</f>
        <v>0</v>
      </c>
      <c r="BB59" s="221">
        <f>$D59*1*AB59*1.3*0.25</f>
        <v>0</v>
      </c>
      <c r="BC59" s="223">
        <f>SUM(AE59:BB59)</f>
        <v>0</v>
      </c>
      <c r="BD59" s="34"/>
      <c r="BE59" s="34"/>
      <c r="BF59" s="34"/>
      <c r="BG59" s="34"/>
    </row>
    <row r="60" spans="2:65" ht="20" customHeight="1" thickBot="1">
      <c r="B60" s="40"/>
      <c r="C60" s="41"/>
      <c r="D60" s="202"/>
      <c r="E60" s="373"/>
      <c r="F60" s="376"/>
      <c r="G60" s="368"/>
      <c r="H60" s="208"/>
      <c r="I60" s="373"/>
      <c r="J60" s="376"/>
      <c r="K60" s="368"/>
      <c r="L60" s="208"/>
      <c r="M60" s="373"/>
      <c r="N60" s="376"/>
      <c r="O60" s="368"/>
      <c r="P60" s="208"/>
      <c r="Q60" s="373"/>
      <c r="R60" s="376"/>
      <c r="S60" s="368"/>
      <c r="T60" s="208"/>
      <c r="U60" s="373"/>
      <c r="V60" s="376"/>
      <c r="W60" s="368"/>
      <c r="X60" s="208"/>
      <c r="Y60" s="373"/>
      <c r="Z60" s="376"/>
      <c r="AA60" s="368"/>
      <c r="AB60" s="208"/>
      <c r="AC60" s="224">
        <f t="shared" ref="AC60:AC61" si="21">SUM(E60:AB60)/4</f>
        <v>0</v>
      </c>
      <c r="AE60" s="215">
        <f>$D60*1*E60*1.3*0.25</f>
        <v>0</v>
      </c>
      <c r="AF60" s="33">
        <f>$D60*1*F60*1.3*0.25</f>
        <v>0</v>
      </c>
      <c r="AG60" s="33">
        <f>$D60*1*G60*1.3*0.25</f>
        <v>0</v>
      </c>
      <c r="AH60" s="213">
        <f>$D60*1*H60*1.3*0.25</f>
        <v>0</v>
      </c>
      <c r="AI60" s="215">
        <f>$D60*1*I60*1.3*0.25</f>
        <v>0</v>
      </c>
      <c r="AJ60" s="33">
        <f>$D60*1*J60*1.3*0.25</f>
        <v>0</v>
      </c>
      <c r="AK60" s="33">
        <f>$D60*1*K60*1.3*0.25</f>
        <v>0</v>
      </c>
      <c r="AL60" s="213">
        <f>$D60*1*L60*1.3*0.25</f>
        <v>0</v>
      </c>
      <c r="AM60" s="215">
        <f>$D60*1*M60*1.3*0.25</f>
        <v>0</v>
      </c>
      <c r="AN60" s="33">
        <f>$D60*1*N60*1.3*0.25</f>
        <v>0</v>
      </c>
      <c r="AO60" s="33">
        <f>$D60*1*O60*1.3*0.25</f>
        <v>0</v>
      </c>
      <c r="AP60" s="213">
        <f>$D60*1*P60*1.3*0.25</f>
        <v>0</v>
      </c>
      <c r="AQ60" s="215">
        <f>$D60*1*Q60*1.3*0.25</f>
        <v>0</v>
      </c>
      <c r="AR60" s="33">
        <f>$D60*1*R60*1.3*0.25</f>
        <v>0</v>
      </c>
      <c r="AS60" s="33">
        <f>$D60*1*S60*1.3*0.25</f>
        <v>0</v>
      </c>
      <c r="AT60" s="213">
        <f>$D60*1*T60*1.3*0.25</f>
        <v>0</v>
      </c>
      <c r="AU60" s="215">
        <f>$D60*1*U60*1.3*0.25</f>
        <v>0</v>
      </c>
      <c r="AV60" s="33">
        <f>$D60*1*V60*1.3*0.25</f>
        <v>0</v>
      </c>
      <c r="AW60" s="33">
        <f>$D60*1*W60*1.3*0.25</f>
        <v>0</v>
      </c>
      <c r="AX60" s="213">
        <f>$D60*1*X60*1.3*0.25</f>
        <v>0</v>
      </c>
      <c r="AY60" s="215">
        <f>$D60*1*Y60*1.3*0.25</f>
        <v>0</v>
      </c>
      <c r="AZ60" s="33">
        <f>$D60*1*Z60*1.3*0.25</f>
        <v>0</v>
      </c>
      <c r="BA60" s="33">
        <f>$D60*1*AA60*1.3*0.25</f>
        <v>0</v>
      </c>
      <c r="BB60" s="213">
        <f>$D60*1*AB60*1.3*0.25</f>
        <v>0</v>
      </c>
      <c r="BC60" s="224">
        <f t="shared" ref="BC60:BC63" si="22">SUM(AE60:BB60)</f>
        <v>0</v>
      </c>
    </row>
    <row r="61" spans="2:65" ht="20" customHeight="1">
      <c r="B61" s="40"/>
      <c r="C61" s="41"/>
      <c r="D61" s="201"/>
      <c r="E61" s="372"/>
      <c r="F61" s="375"/>
      <c r="G61" s="367"/>
      <c r="H61" s="207"/>
      <c r="I61" s="372"/>
      <c r="J61" s="375"/>
      <c r="K61" s="367"/>
      <c r="L61" s="207"/>
      <c r="M61" s="372"/>
      <c r="N61" s="375"/>
      <c r="O61" s="367"/>
      <c r="P61" s="207"/>
      <c r="Q61" s="372"/>
      <c r="R61" s="375"/>
      <c r="S61" s="367"/>
      <c r="T61" s="207"/>
      <c r="U61" s="372"/>
      <c r="V61" s="375"/>
      <c r="W61" s="367"/>
      <c r="X61" s="207"/>
      <c r="Y61" s="372"/>
      <c r="Z61" s="375"/>
      <c r="AA61" s="367"/>
      <c r="AB61" s="207"/>
      <c r="AC61" s="224">
        <f t="shared" si="21"/>
        <v>0</v>
      </c>
      <c r="AE61" s="215">
        <f>$D61*1*E61*1.3*0.25</f>
        <v>0</v>
      </c>
      <c r="AF61" s="33">
        <f>$D61*1*F61*1.3*0.25</f>
        <v>0</v>
      </c>
      <c r="AG61" s="33">
        <f>$D61*1*G61*1.3*0.25</f>
        <v>0</v>
      </c>
      <c r="AH61" s="213">
        <f>$D61*1*H61*1.3*0.25</f>
        <v>0</v>
      </c>
      <c r="AI61" s="215">
        <f>$D61*1*I61*1.3*0.25</f>
        <v>0</v>
      </c>
      <c r="AJ61" s="33">
        <f>$D61*1*J61*1.3*0.25</f>
        <v>0</v>
      </c>
      <c r="AK61" s="33">
        <f>$D61*1*K61*1.3*0.25</f>
        <v>0</v>
      </c>
      <c r="AL61" s="213">
        <f>$D61*1*L61*1.3*0.25</f>
        <v>0</v>
      </c>
      <c r="AM61" s="215">
        <f>$D61*1*M61*1.3*0.25</f>
        <v>0</v>
      </c>
      <c r="AN61" s="33">
        <f>$D61*1*N61*1.3*0.25</f>
        <v>0</v>
      </c>
      <c r="AO61" s="33">
        <f>$D61*1*O61*1.3*0.25</f>
        <v>0</v>
      </c>
      <c r="AP61" s="213">
        <f>$D61*1*P61*1.3*0.25</f>
        <v>0</v>
      </c>
      <c r="AQ61" s="215">
        <f>$D61*1*Q61*1.3*0.25</f>
        <v>0</v>
      </c>
      <c r="AR61" s="33">
        <f>$D61*1*R61*1.3*0.25</f>
        <v>0</v>
      </c>
      <c r="AS61" s="33">
        <f>$D61*1*S61*1.3*0.25</f>
        <v>0</v>
      </c>
      <c r="AT61" s="213">
        <f>$D61*1*T61*1.3*0.25</f>
        <v>0</v>
      </c>
      <c r="AU61" s="215">
        <f>$D61*1*U61*1.3*0.25</f>
        <v>0</v>
      </c>
      <c r="AV61" s="33">
        <f>$D61*1*V61*1.3*0.25</f>
        <v>0</v>
      </c>
      <c r="AW61" s="33">
        <f>$D61*1*W61*1.3*0.25</f>
        <v>0</v>
      </c>
      <c r="AX61" s="213">
        <f>$D61*1*X61*1.3*0.25</f>
        <v>0</v>
      </c>
      <c r="AY61" s="215">
        <f>$D61*1*Y61*1.3*0.25</f>
        <v>0</v>
      </c>
      <c r="AZ61" s="33">
        <f>$D61*1*Z61*1.3*0.25</f>
        <v>0</v>
      </c>
      <c r="BA61" s="33">
        <f>$D61*1*AA61*1.3*0.25</f>
        <v>0</v>
      </c>
      <c r="BB61" s="213">
        <f>$D61*1*AB61*1.3*0.25</f>
        <v>0</v>
      </c>
      <c r="BC61" s="224">
        <f t="shared" si="22"/>
        <v>0</v>
      </c>
    </row>
    <row r="62" spans="2:65" ht="20" customHeight="1" thickBot="1">
      <c r="B62" s="40"/>
      <c r="C62" s="41"/>
      <c r="D62" s="202"/>
      <c r="E62" s="373"/>
      <c r="F62" s="376"/>
      <c r="G62" s="368"/>
      <c r="H62" s="208"/>
      <c r="I62" s="373"/>
      <c r="J62" s="376"/>
      <c r="K62" s="368"/>
      <c r="L62" s="208"/>
      <c r="M62" s="373"/>
      <c r="N62" s="376"/>
      <c r="O62" s="368"/>
      <c r="P62" s="208"/>
      <c r="Q62" s="373"/>
      <c r="R62" s="376"/>
      <c r="S62" s="368"/>
      <c r="T62" s="208"/>
      <c r="U62" s="373"/>
      <c r="V62" s="376"/>
      <c r="W62" s="368"/>
      <c r="X62" s="208"/>
      <c r="Y62" s="373"/>
      <c r="Z62" s="376"/>
      <c r="AA62" s="368"/>
      <c r="AB62" s="208"/>
      <c r="AC62" s="224">
        <f>SUM(E62:AB62)/4</f>
        <v>0</v>
      </c>
      <c r="AE62" s="218">
        <f>$D62*1*E62*1.3*0.25</f>
        <v>0</v>
      </c>
      <c r="AF62" s="219">
        <f>$D62*1*F62*1.3*0.25</f>
        <v>0</v>
      </c>
      <c r="AG62" s="219">
        <f>$D62*1*G62*1.3*0.25</f>
        <v>0</v>
      </c>
      <c r="AH62" s="222">
        <f>$D62*1*H62*1.3*0.25</f>
        <v>0</v>
      </c>
      <c r="AI62" s="218">
        <f>$D62*1*I62*1.3*0.25</f>
        <v>0</v>
      </c>
      <c r="AJ62" s="219">
        <f>$D62*1*J62*1.3*0.25</f>
        <v>0</v>
      </c>
      <c r="AK62" s="219">
        <f>$D62*1*K62*1.3*0.25</f>
        <v>0</v>
      </c>
      <c r="AL62" s="222">
        <f>$D62*1*L62*1.3*0.25</f>
        <v>0</v>
      </c>
      <c r="AM62" s="218">
        <f>$D62*1*M62*1.3*0.25</f>
        <v>0</v>
      </c>
      <c r="AN62" s="219">
        <f>$D62*1*N62*1.3*0.25</f>
        <v>0</v>
      </c>
      <c r="AO62" s="219">
        <f>$D62*1*O62*1.3*0.25</f>
        <v>0</v>
      </c>
      <c r="AP62" s="222">
        <f>$D62*1*P62*1.3*0.25</f>
        <v>0</v>
      </c>
      <c r="AQ62" s="218">
        <f>$D62*1*Q62*1.3*0.25</f>
        <v>0</v>
      </c>
      <c r="AR62" s="219">
        <f>$D62*1*R62*1.3*0.25</f>
        <v>0</v>
      </c>
      <c r="AS62" s="219">
        <f>$D62*1*S62*1.3*0.25</f>
        <v>0</v>
      </c>
      <c r="AT62" s="222">
        <f>$D62*1*T62*1.3*0.25</f>
        <v>0</v>
      </c>
      <c r="AU62" s="218">
        <f>$D62*1*U62*1.3*0.25</f>
        <v>0</v>
      </c>
      <c r="AV62" s="219">
        <f>$D62*1*V62*1.3*0.25</f>
        <v>0</v>
      </c>
      <c r="AW62" s="219">
        <f>$D62*1*W62*1.3*0.25</f>
        <v>0</v>
      </c>
      <c r="AX62" s="222">
        <f>$D62*1*X62*1.3*0.25</f>
        <v>0</v>
      </c>
      <c r="AY62" s="218">
        <f>$D62*1*Y62*1.3*0.25</f>
        <v>0</v>
      </c>
      <c r="AZ62" s="219">
        <f>$D62*1*Z62*1.3*0.25</f>
        <v>0</v>
      </c>
      <c r="BA62" s="219">
        <f>$D62*1*AA62*1.3*0.25</f>
        <v>0</v>
      </c>
      <c r="BB62" s="222">
        <f>$D62*1*AB62*1.3*0.25</f>
        <v>0</v>
      </c>
      <c r="BC62" s="225">
        <f t="shared" si="22"/>
        <v>0</v>
      </c>
    </row>
    <row r="63" spans="2:65" ht="20" customHeight="1" thickBot="1">
      <c r="B63" s="498" t="s">
        <v>178</v>
      </c>
      <c r="C63" s="499"/>
      <c r="D63" s="500"/>
      <c r="E63" s="374">
        <f t="shared" ref="E63:AC63" si="23">SUM(E59:E62)</f>
        <v>0</v>
      </c>
      <c r="F63" s="377">
        <f t="shared" si="23"/>
        <v>0</v>
      </c>
      <c r="G63" s="369">
        <f t="shared" si="23"/>
        <v>0</v>
      </c>
      <c r="H63" s="228">
        <f t="shared" si="23"/>
        <v>0</v>
      </c>
      <c r="I63" s="227">
        <f t="shared" si="23"/>
        <v>0</v>
      </c>
      <c r="J63" s="229">
        <f t="shared" si="23"/>
        <v>0</v>
      </c>
      <c r="K63" s="229">
        <f t="shared" si="23"/>
        <v>0</v>
      </c>
      <c r="L63" s="228">
        <f t="shared" si="23"/>
        <v>0</v>
      </c>
      <c r="M63" s="227">
        <f t="shared" si="23"/>
        <v>0</v>
      </c>
      <c r="N63" s="229">
        <f t="shared" si="23"/>
        <v>0</v>
      </c>
      <c r="O63" s="229">
        <f t="shared" si="23"/>
        <v>0</v>
      </c>
      <c r="P63" s="228">
        <f t="shared" si="23"/>
        <v>0</v>
      </c>
      <c r="Q63" s="227">
        <f t="shared" si="23"/>
        <v>0</v>
      </c>
      <c r="R63" s="229">
        <f t="shared" si="23"/>
        <v>0</v>
      </c>
      <c r="S63" s="229">
        <f t="shared" si="23"/>
        <v>0</v>
      </c>
      <c r="T63" s="228">
        <f t="shared" si="23"/>
        <v>0</v>
      </c>
      <c r="U63" s="227">
        <f t="shared" ref="U63:X63" si="24">SUM(U59:U62)</f>
        <v>0</v>
      </c>
      <c r="V63" s="229">
        <f t="shared" si="24"/>
        <v>0</v>
      </c>
      <c r="W63" s="229">
        <f t="shared" si="24"/>
        <v>0</v>
      </c>
      <c r="X63" s="228">
        <f t="shared" si="24"/>
        <v>0</v>
      </c>
      <c r="Y63" s="227">
        <f t="shared" si="23"/>
        <v>0</v>
      </c>
      <c r="Z63" s="229">
        <f t="shared" si="23"/>
        <v>0</v>
      </c>
      <c r="AA63" s="229">
        <f t="shared" si="23"/>
        <v>0</v>
      </c>
      <c r="AB63" s="228">
        <f t="shared" si="23"/>
        <v>0</v>
      </c>
      <c r="AC63" s="310">
        <f t="shared" si="23"/>
        <v>0</v>
      </c>
      <c r="AE63" s="216">
        <f t="shared" ref="AE63:AH63" si="25">SUM(AE59:AE62)</f>
        <v>0</v>
      </c>
      <c r="AF63" s="212">
        <f t="shared" si="25"/>
        <v>0</v>
      </c>
      <c r="AG63" s="212">
        <f t="shared" si="25"/>
        <v>0</v>
      </c>
      <c r="AH63" s="220">
        <f t="shared" si="25"/>
        <v>0</v>
      </c>
      <c r="AI63" s="216">
        <f t="shared" ref="AI63:BB63" si="26">SUM(AI59:AI62)</f>
        <v>0</v>
      </c>
      <c r="AJ63" s="212">
        <f t="shared" si="26"/>
        <v>0</v>
      </c>
      <c r="AK63" s="212">
        <f t="shared" si="26"/>
        <v>0</v>
      </c>
      <c r="AL63" s="220">
        <f t="shared" si="26"/>
        <v>0</v>
      </c>
      <c r="AM63" s="217">
        <f t="shared" si="26"/>
        <v>0</v>
      </c>
      <c r="AN63" s="212">
        <f t="shared" si="26"/>
        <v>0</v>
      </c>
      <c r="AO63" s="212">
        <f t="shared" si="26"/>
        <v>0</v>
      </c>
      <c r="AP63" s="48">
        <f t="shared" si="26"/>
        <v>0</v>
      </c>
      <c r="AQ63" s="216">
        <f t="shared" si="26"/>
        <v>0</v>
      </c>
      <c r="AR63" s="212">
        <f t="shared" si="26"/>
        <v>0</v>
      </c>
      <c r="AS63" s="212">
        <f t="shared" si="26"/>
        <v>0</v>
      </c>
      <c r="AT63" s="48">
        <f t="shared" si="26"/>
        <v>0</v>
      </c>
      <c r="AU63" s="216">
        <f t="shared" ref="AU63:AX63" si="27">SUM(AU59:AU62)</f>
        <v>0</v>
      </c>
      <c r="AV63" s="212">
        <f t="shared" si="27"/>
        <v>0</v>
      </c>
      <c r="AW63" s="212">
        <f t="shared" si="27"/>
        <v>0</v>
      </c>
      <c r="AX63" s="220">
        <f t="shared" si="27"/>
        <v>0</v>
      </c>
      <c r="AY63" s="216">
        <f t="shared" si="26"/>
        <v>0</v>
      </c>
      <c r="AZ63" s="212">
        <f t="shared" si="26"/>
        <v>0</v>
      </c>
      <c r="BA63" s="212">
        <f t="shared" si="26"/>
        <v>0</v>
      </c>
      <c r="BB63" s="48">
        <f t="shared" si="26"/>
        <v>0</v>
      </c>
      <c r="BC63" s="226">
        <f t="shared" si="22"/>
        <v>0</v>
      </c>
    </row>
    <row r="64" spans="2:65" ht="20" customHeight="1" thickBot="1">
      <c r="B64" s="498" t="s">
        <v>179</v>
      </c>
      <c r="C64" s="499"/>
      <c r="D64" s="500"/>
      <c r="E64" s="489">
        <f>SUM(E63:H63)/4</f>
        <v>0</v>
      </c>
      <c r="F64" s="490"/>
      <c r="G64" s="490"/>
      <c r="H64" s="491"/>
      <c r="I64" s="489">
        <f>SUM(I63:L63)/4</f>
        <v>0</v>
      </c>
      <c r="J64" s="490"/>
      <c r="K64" s="490"/>
      <c r="L64" s="491"/>
      <c r="M64" s="489">
        <f>SUM(M63:P63)/4</f>
        <v>0</v>
      </c>
      <c r="N64" s="490"/>
      <c r="O64" s="490"/>
      <c r="P64" s="491"/>
      <c r="Q64" s="489">
        <f>SUM(Q63:T63)/4</f>
        <v>0</v>
      </c>
      <c r="R64" s="490"/>
      <c r="S64" s="490"/>
      <c r="T64" s="491"/>
      <c r="U64" s="489">
        <f>SUM(U63:X63)/4</f>
        <v>0</v>
      </c>
      <c r="V64" s="490"/>
      <c r="W64" s="490"/>
      <c r="X64" s="491"/>
      <c r="Y64" s="489">
        <f>SUM(Y63:AB63)/4</f>
        <v>0</v>
      </c>
      <c r="Z64" s="490"/>
      <c r="AA64" s="490"/>
      <c r="AB64" s="491"/>
      <c r="AC64" s="311">
        <f>AC63</f>
        <v>0</v>
      </c>
      <c r="AE64" s="472">
        <f>SUM(AE63:AH63)</f>
        <v>0</v>
      </c>
      <c r="AF64" s="473"/>
      <c r="AG64" s="473"/>
      <c r="AH64" s="474"/>
      <c r="AI64" s="472">
        <f>SUM(AI63:AL63)</f>
        <v>0</v>
      </c>
      <c r="AJ64" s="473"/>
      <c r="AK64" s="473"/>
      <c r="AL64" s="474"/>
      <c r="AM64" s="472">
        <f>SUM(AM63:AP63)</f>
        <v>0</v>
      </c>
      <c r="AN64" s="473"/>
      <c r="AO64" s="473"/>
      <c r="AP64" s="474"/>
      <c r="AQ64" s="472">
        <f>SUM(AQ63:AT63)</f>
        <v>0</v>
      </c>
      <c r="AR64" s="473"/>
      <c r="AS64" s="473"/>
      <c r="AT64" s="474"/>
      <c r="AU64" s="472">
        <f>SUM(AU63:AX63)</f>
        <v>0</v>
      </c>
      <c r="AV64" s="473"/>
      <c r="AW64" s="473"/>
      <c r="AX64" s="474"/>
      <c r="AY64" s="472">
        <f>SUM(AY63:BB63)</f>
        <v>0</v>
      </c>
      <c r="AZ64" s="473"/>
      <c r="BA64" s="473"/>
      <c r="BB64" s="474"/>
      <c r="BC64" s="283">
        <f>BC63</f>
        <v>0</v>
      </c>
    </row>
    <row r="65" spans="2:65" ht="20" customHeight="1" thickBot="1"/>
    <row r="66" spans="2:65" ht="20" customHeight="1" thickBot="1">
      <c r="B66" s="526"/>
      <c r="C66" s="527"/>
      <c r="D66" s="527"/>
      <c r="E66" s="527"/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527"/>
      <c r="S66" s="527"/>
      <c r="T66" s="527"/>
      <c r="U66" s="527"/>
      <c r="V66" s="527"/>
      <c r="W66" s="527"/>
      <c r="X66" s="527"/>
      <c r="Y66" s="527"/>
      <c r="Z66" s="527"/>
      <c r="AA66" s="527"/>
      <c r="AB66" s="527"/>
      <c r="AC66" s="527"/>
      <c r="AD66" s="527"/>
      <c r="AE66" s="527"/>
      <c r="AF66" s="527"/>
      <c r="AG66" s="527"/>
      <c r="AH66" s="527"/>
      <c r="AI66" s="527"/>
      <c r="AJ66" s="527"/>
      <c r="AK66" s="527"/>
      <c r="AL66" s="527"/>
      <c r="AM66" s="527"/>
      <c r="AN66" s="527"/>
      <c r="AO66" s="527"/>
      <c r="AP66" s="527"/>
      <c r="AQ66" s="527"/>
      <c r="AR66" s="527"/>
      <c r="AS66" s="527"/>
      <c r="AT66" s="527"/>
      <c r="AU66" s="527"/>
      <c r="AV66" s="527"/>
      <c r="AW66" s="527"/>
      <c r="AX66" s="527"/>
      <c r="AY66" s="527"/>
      <c r="AZ66" s="527"/>
      <c r="BA66" s="527"/>
      <c r="BB66" s="527"/>
      <c r="BC66" s="528"/>
    </row>
    <row r="67" spans="2:65" ht="20" customHeight="1"/>
    <row r="68" spans="2:65" ht="20" customHeight="1">
      <c r="B68" s="456" t="s">
        <v>159</v>
      </c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  <c r="AC68" s="457"/>
      <c r="AE68" s="456" t="s">
        <v>159</v>
      </c>
      <c r="AF68" s="457"/>
      <c r="AG68" s="457"/>
      <c r="AH68" s="457"/>
      <c r="AI68" s="457"/>
      <c r="AJ68" s="457"/>
      <c r="AK68" s="457"/>
      <c r="AL68" s="457"/>
      <c r="AM68" s="457"/>
      <c r="AN68" s="457"/>
      <c r="AO68" s="457"/>
      <c r="AP68" s="457"/>
      <c r="AQ68" s="457"/>
      <c r="AR68" s="457"/>
      <c r="AS68" s="457"/>
      <c r="AT68" s="457"/>
      <c r="AU68" s="457"/>
      <c r="AV68" s="457"/>
      <c r="AW68" s="457"/>
      <c r="AX68" s="457"/>
      <c r="AY68" s="457"/>
      <c r="AZ68" s="457"/>
      <c r="BA68" s="457"/>
      <c r="BB68" s="457"/>
      <c r="BC68" s="457"/>
    </row>
    <row r="69" spans="2:65" s="231" customFormat="1" ht="30" customHeight="1">
      <c r="B69" s="501" t="s">
        <v>164</v>
      </c>
      <c r="C69" s="502"/>
      <c r="D69" s="502"/>
      <c r="E69" s="502"/>
      <c r="F69" s="502"/>
      <c r="G69" s="502"/>
      <c r="H69" s="502"/>
      <c r="I69" s="503">
        <f>'Information and Instructions'!C17</f>
        <v>0</v>
      </c>
      <c r="J69" s="503"/>
      <c r="K69" s="503"/>
      <c r="L69" s="503"/>
      <c r="M69" s="503"/>
      <c r="N69" s="503"/>
      <c r="O69" s="503"/>
      <c r="P69" s="503"/>
      <c r="Q69" s="503"/>
      <c r="R69" s="503"/>
      <c r="S69" s="503"/>
      <c r="T69" s="503"/>
      <c r="U69" s="503"/>
      <c r="V69" s="503"/>
      <c r="W69" s="503"/>
      <c r="X69" s="503"/>
      <c r="Y69" s="503"/>
      <c r="Z69" s="503"/>
      <c r="AA69" s="503"/>
      <c r="AB69" s="503"/>
      <c r="AC69" s="503"/>
      <c r="AE69" s="501" t="s">
        <v>165</v>
      </c>
      <c r="AF69" s="502"/>
      <c r="AG69" s="502"/>
      <c r="AH69" s="502"/>
      <c r="AI69" s="502"/>
      <c r="AJ69" s="502"/>
      <c r="AK69" s="502"/>
      <c r="AL69" s="523"/>
      <c r="AM69" s="523"/>
      <c r="AN69" s="503">
        <f>'Information and Instructions'!C17</f>
        <v>0</v>
      </c>
      <c r="AO69" s="503"/>
      <c r="AP69" s="503"/>
      <c r="AQ69" s="503"/>
      <c r="AR69" s="503"/>
      <c r="AS69" s="503"/>
      <c r="AT69" s="503"/>
      <c r="AU69" s="503"/>
      <c r="AV69" s="503"/>
      <c r="AW69" s="503"/>
      <c r="AX69" s="503"/>
      <c r="AY69" s="503"/>
      <c r="AZ69" s="503"/>
      <c r="BA69" s="503"/>
      <c r="BB69" s="503"/>
      <c r="BC69" s="503"/>
    </row>
    <row r="70" spans="2:65" ht="20" customHeight="1" thickBot="1">
      <c r="B70" s="484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E70" s="484" t="s">
        <v>45</v>
      </c>
      <c r="AF70" s="485"/>
      <c r="AG70" s="485"/>
      <c r="AH70" s="485"/>
      <c r="AI70" s="485"/>
      <c r="AJ70" s="485"/>
      <c r="AK70" s="485"/>
      <c r="AL70" s="485"/>
      <c r="AM70" s="485"/>
      <c r="AN70" s="485"/>
      <c r="AO70" s="485"/>
      <c r="AP70" s="485"/>
      <c r="AQ70" s="485"/>
      <c r="AR70" s="485"/>
      <c r="AS70" s="485"/>
      <c r="AT70" s="485"/>
      <c r="AU70" s="485"/>
      <c r="AV70" s="485"/>
      <c r="AW70" s="485"/>
      <c r="AX70" s="485"/>
      <c r="AY70" s="485"/>
      <c r="AZ70" s="485"/>
      <c r="BA70" s="485"/>
      <c r="BB70" s="485"/>
      <c r="BC70" s="485"/>
    </row>
    <row r="71" spans="2:65" ht="20" customHeight="1" thickBot="1">
      <c r="B71" s="504">
        <f>'Information and Instructions'!C17</f>
        <v>0</v>
      </c>
      <c r="C71" s="505"/>
      <c r="D71" s="505"/>
      <c r="E71" s="505"/>
      <c r="F71" s="505"/>
      <c r="G71" s="505"/>
      <c r="H71" s="505"/>
      <c r="I71" s="505"/>
      <c r="J71" s="505"/>
      <c r="K71" s="505"/>
      <c r="L71" s="505"/>
      <c r="M71" s="505"/>
      <c r="N71" s="505"/>
      <c r="O71" s="505"/>
      <c r="P71" s="505"/>
      <c r="Q71" s="505"/>
      <c r="R71" s="505"/>
      <c r="S71" s="505"/>
      <c r="T71" s="505"/>
      <c r="U71" s="505"/>
      <c r="V71" s="505"/>
      <c r="W71" s="505"/>
      <c r="X71" s="505"/>
      <c r="Y71" s="505"/>
      <c r="Z71" s="505"/>
      <c r="AA71" s="505"/>
      <c r="AB71" s="505"/>
      <c r="AC71" s="506"/>
      <c r="AE71" s="478">
        <f>'Information and Instructions'!C78</f>
        <v>0</v>
      </c>
      <c r="AF71" s="479"/>
      <c r="AG71" s="479"/>
      <c r="AH71" s="479"/>
      <c r="AI71" s="479"/>
      <c r="AJ71" s="479"/>
      <c r="AK71" s="479"/>
      <c r="AL71" s="479"/>
      <c r="AM71" s="479"/>
      <c r="AN71" s="479"/>
      <c r="AO71" s="479"/>
      <c r="AP71" s="479"/>
      <c r="AQ71" s="479"/>
      <c r="AR71" s="479"/>
      <c r="AS71" s="479"/>
      <c r="AT71" s="479"/>
      <c r="AU71" s="479"/>
      <c r="AV71" s="479"/>
      <c r="AW71" s="479"/>
      <c r="AX71" s="479"/>
      <c r="AY71" s="479"/>
      <c r="AZ71" s="479"/>
      <c r="BA71" s="479"/>
      <c r="BB71" s="479"/>
      <c r="BC71" s="480"/>
    </row>
    <row r="72" spans="2:65" ht="20" customHeight="1">
      <c r="B72" s="199"/>
      <c r="C72" s="200"/>
      <c r="D72" s="198"/>
      <c r="E72" s="482" t="str">
        <f>Quarters!$C$4</f>
        <v>FY2026/27</v>
      </c>
      <c r="F72" s="482"/>
      <c r="G72" s="482"/>
      <c r="H72" s="482"/>
      <c r="I72" s="475" t="str">
        <f>Quarters!$C$8</f>
        <v>FY2027/28</v>
      </c>
      <c r="J72" s="476"/>
      <c r="K72" s="476"/>
      <c r="L72" s="477"/>
      <c r="M72" s="475" t="str">
        <f>Quarters!$C$12</f>
        <v>FY2028/29</v>
      </c>
      <c r="N72" s="476"/>
      <c r="O72" s="476"/>
      <c r="P72" s="477"/>
      <c r="Q72" s="475" t="str">
        <f>Quarters!$C$16</f>
        <v>FY2029/30</v>
      </c>
      <c r="R72" s="476"/>
      <c r="S72" s="476"/>
      <c r="T72" s="477"/>
      <c r="U72" s="475" t="str">
        <f>Quarters!$C$20</f>
        <v>FY2030/31</v>
      </c>
      <c r="V72" s="476"/>
      <c r="W72" s="476"/>
      <c r="X72" s="477"/>
      <c r="Y72" s="475" t="str">
        <f>Quarters!$C$24</f>
        <v>FY2031/32</v>
      </c>
      <c r="Z72" s="476"/>
      <c r="AA72" s="476"/>
      <c r="AB72" s="477"/>
      <c r="AC72" s="198"/>
      <c r="AE72" s="481" t="str">
        <f>Quarters!$C$4</f>
        <v>FY2026/27</v>
      </c>
      <c r="AF72" s="482"/>
      <c r="AG72" s="482"/>
      <c r="AH72" s="483"/>
      <c r="AI72" s="475" t="str">
        <f>Quarters!$C$8</f>
        <v>FY2027/28</v>
      </c>
      <c r="AJ72" s="476"/>
      <c r="AK72" s="476"/>
      <c r="AL72" s="477"/>
      <c r="AM72" s="475" t="str">
        <f>Quarters!$C$12</f>
        <v>FY2028/29</v>
      </c>
      <c r="AN72" s="476"/>
      <c r="AO72" s="476"/>
      <c r="AP72" s="477"/>
      <c r="AQ72" s="475" t="str">
        <f>Quarters!$C$16</f>
        <v>FY2029/30</v>
      </c>
      <c r="AR72" s="476"/>
      <c r="AS72" s="476"/>
      <c r="AT72" s="477"/>
      <c r="AU72" s="475" t="str">
        <f>Quarters!$C$20</f>
        <v>FY2030/31</v>
      </c>
      <c r="AV72" s="476"/>
      <c r="AW72" s="476"/>
      <c r="AX72" s="477"/>
      <c r="AY72" s="475" t="str">
        <f>Quarters!$C$24</f>
        <v>FY2031/32</v>
      </c>
      <c r="AZ72" s="476"/>
      <c r="BA72" s="476"/>
      <c r="BB72" s="477"/>
      <c r="BC72" s="198"/>
    </row>
    <row r="73" spans="2:65" ht="20" customHeight="1">
      <c r="B73" s="492" t="s">
        <v>67</v>
      </c>
      <c r="C73" s="494" t="s">
        <v>68</v>
      </c>
      <c r="D73" s="496" t="s">
        <v>69</v>
      </c>
      <c r="E73" s="370" t="s">
        <v>101</v>
      </c>
      <c r="F73" s="371" t="s">
        <v>102</v>
      </c>
      <c r="G73" s="203" t="s">
        <v>103</v>
      </c>
      <c r="H73" s="192" t="s">
        <v>104</v>
      </c>
      <c r="I73" s="209" t="s">
        <v>101</v>
      </c>
      <c r="J73" s="192" t="s">
        <v>102</v>
      </c>
      <c r="K73" s="194" t="s">
        <v>103</v>
      </c>
      <c r="L73" s="195" t="s">
        <v>104</v>
      </c>
      <c r="M73" s="209" t="s">
        <v>101</v>
      </c>
      <c r="N73" s="192" t="s">
        <v>102</v>
      </c>
      <c r="O73" s="194" t="s">
        <v>103</v>
      </c>
      <c r="P73" s="195" t="s">
        <v>104</v>
      </c>
      <c r="Q73" s="209" t="s">
        <v>101</v>
      </c>
      <c r="R73" s="192" t="s">
        <v>102</v>
      </c>
      <c r="S73" s="194" t="s">
        <v>103</v>
      </c>
      <c r="T73" s="195" t="s">
        <v>104</v>
      </c>
      <c r="U73" s="209" t="s">
        <v>101</v>
      </c>
      <c r="V73" s="192" t="s">
        <v>102</v>
      </c>
      <c r="W73" s="194" t="s">
        <v>103</v>
      </c>
      <c r="X73" s="195" t="s">
        <v>104</v>
      </c>
      <c r="Y73" s="209" t="s">
        <v>101</v>
      </c>
      <c r="Z73" s="192" t="s">
        <v>102</v>
      </c>
      <c r="AA73" s="194" t="s">
        <v>103</v>
      </c>
      <c r="AB73" s="195" t="s">
        <v>104</v>
      </c>
      <c r="AC73" s="204" t="s">
        <v>64</v>
      </c>
      <c r="AE73" s="209" t="s">
        <v>101</v>
      </c>
      <c r="AF73" s="192" t="s">
        <v>102</v>
      </c>
      <c r="AG73" s="194" t="s">
        <v>103</v>
      </c>
      <c r="AH73" s="195" t="s">
        <v>104</v>
      </c>
      <c r="AI73" s="209" t="s">
        <v>101</v>
      </c>
      <c r="AJ73" s="192" t="s">
        <v>102</v>
      </c>
      <c r="AK73" s="194" t="s">
        <v>103</v>
      </c>
      <c r="AL73" s="195" t="s">
        <v>104</v>
      </c>
      <c r="AM73" s="209" t="s">
        <v>101</v>
      </c>
      <c r="AN73" s="192" t="s">
        <v>102</v>
      </c>
      <c r="AO73" s="194" t="s">
        <v>103</v>
      </c>
      <c r="AP73" s="195" t="s">
        <v>104</v>
      </c>
      <c r="AQ73" s="209" t="s">
        <v>101</v>
      </c>
      <c r="AR73" s="192" t="s">
        <v>102</v>
      </c>
      <c r="AS73" s="194" t="s">
        <v>103</v>
      </c>
      <c r="AT73" s="195" t="s">
        <v>104</v>
      </c>
      <c r="AU73" s="209" t="s">
        <v>101</v>
      </c>
      <c r="AV73" s="192" t="s">
        <v>102</v>
      </c>
      <c r="AW73" s="194" t="s">
        <v>103</v>
      </c>
      <c r="AX73" s="195" t="s">
        <v>104</v>
      </c>
      <c r="AY73" s="209" t="s">
        <v>101</v>
      </c>
      <c r="AZ73" s="192" t="s">
        <v>102</v>
      </c>
      <c r="BA73" s="194" t="s">
        <v>103</v>
      </c>
      <c r="BB73" s="195" t="s">
        <v>104</v>
      </c>
      <c r="BC73" s="204" t="s">
        <v>64</v>
      </c>
      <c r="BH73" s="231"/>
      <c r="BI73" s="231"/>
      <c r="BJ73" s="231"/>
      <c r="BK73" s="231"/>
      <c r="BL73" s="231"/>
      <c r="BM73" s="231"/>
    </row>
    <row r="74" spans="2:65" ht="20" customHeight="1" thickBot="1">
      <c r="B74" s="493"/>
      <c r="C74" s="495"/>
      <c r="D74" s="497"/>
      <c r="E74" s="370" t="s">
        <v>71</v>
      </c>
      <c r="F74" s="371" t="s">
        <v>71</v>
      </c>
      <c r="G74" s="366" t="s">
        <v>71</v>
      </c>
      <c r="H74" s="193" t="s">
        <v>71</v>
      </c>
      <c r="I74" s="205" t="s">
        <v>71</v>
      </c>
      <c r="J74" s="206" t="s">
        <v>71</v>
      </c>
      <c r="K74" s="206" t="s">
        <v>71</v>
      </c>
      <c r="L74" s="210" t="s">
        <v>71</v>
      </c>
      <c r="M74" s="205" t="s">
        <v>71</v>
      </c>
      <c r="N74" s="206" t="s">
        <v>71</v>
      </c>
      <c r="O74" s="206" t="s">
        <v>71</v>
      </c>
      <c r="P74" s="210" t="s">
        <v>71</v>
      </c>
      <c r="Q74" s="205" t="s">
        <v>71</v>
      </c>
      <c r="R74" s="206" t="s">
        <v>71</v>
      </c>
      <c r="S74" s="206" t="s">
        <v>71</v>
      </c>
      <c r="T74" s="210" t="s">
        <v>71</v>
      </c>
      <c r="U74" s="205" t="s">
        <v>71</v>
      </c>
      <c r="V74" s="206" t="s">
        <v>71</v>
      </c>
      <c r="W74" s="206" t="s">
        <v>71</v>
      </c>
      <c r="X74" s="210" t="s">
        <v>71</v>
      </c>
      <c r="Y74" s="205" t="s">
        <v>71</v>
      </c>
      <c r="Z74" s="206" t="s">
        <v>71</v>
      </c>
      <c r="AA74" s="206" t="s">
        <v>71</v>
      </c>
      <c r="AB74" s="210" t="s">
        <v>71</v>
      </c>
      <c r="AC74" s="211" t="s">
        <v>71</v>
      </c>
      <c r="AE74" s="205" t="s">
        <v>72</v>
      </c>
      <c r="AF74" s="206" t="s">
        <v>72</v>
      </c>
      <c r="AG74" s="206" t="s">
        <v>72</v>
      </c>
      <c r="AH74" s="210" t="s">
        <v>72</v>
      </c>
      <c r="AI74" s="205" t="s">
        <v>72</v>
      </c>
      <c r="AJ74" s="206" t="s">
        <v>72</v>
      </c>
      <c r="AK74" s="206" t="s">
        <v>72</v>
      </c>
      <c r="AL74" s="210" t="s">
        <v>72</v>
      </c>
      <c r="AM74" s="205" t="s">
        <v>72</v>
      </c>
      <c r="AN74" s="206" t="s">
        <v>72</v>
      </c>
      <c r="AO74" s="206" t="s">
        <v>72</v>
      </c>
      <c r="AP74" s="210" t="s">
        <v>72</v>
      </c>
      <c r="AQ74" s="205" t="s">
        <v>72</v>
      </c>
      <c r="AR74" s="206" t="s">
        <v>72</v>
      </c>
      <c r="AS74" s="206" t="s">
        <v>72</v>
      </c>
      <c r="AT74" s="210" t="s">
        <v>72</v>
      </c>
      <c r="AU74" s="205" t="s">
        <v>72</v>
      </c>
      <c r="AV74" s="206" t="s">
        <v>72</v>
      </c>
      <c r="AW74" s="206" t="s">
        <v>72</v>
      </c>
      <c r="AX74" s="210" t="s">
        <v>72</v>
      </c>
      <c r="AY74" s="205" t="s">
        <v>72</v>
      </c>
      <c r="AZ74" s="206" t="s">
        <v>72</v>
      </c>
      <c r="BA74" s="206" t="s">
        <v>72</v>
      </c>
      <c r="BB74" s="210" t="s">
        <v>72</v>
      </c>
      <c r="BC74" s="32" t="s">
        <v>72</v>
      </c>
    </row>
    <row r="75" spans="2:65" ht="20" customHeight="1" thickBot="1">
      <c r="B75" s="486" t="s">
        <v>157</v>
      </c>
      <c r="C75" s="487"/>
      <c r="D75" s="487"/>
      <c r="E75" s="488"/>
      <c r="F75" s="488"/>
      <c r="G75" s="488"/>
      <c r="H75" s="488"/>
      <c r="I75" s="487"/>
      <c r="J75" s="487"/>
      <c r="K75" s="487"/>
      <c r="L75" s="487"/>
      <c r="M75" s="487"/>
      <c r="N75" s="487"/>
      <c r="O75" s="487"/>
      <c r="P75" s="487"/>
      <c r="Q75" s="487"/>
      <c r="R75" s="487"/>
      <c r="S75" s="487"/>
      <c r="T75" s="487"/>
      <c r="U75" s="487"/>
      <c r="V75" s="487"/>
      <c r="W75" s="487"/>
      <c r="X75" s="487"/>
      <c r="Y75" s="487"/>
      <c r="Z75" s="487"/>
      <c r="AA75" s="487"/>
      <c r="AB75" s="487"/>
      <c r="AC75" s="507"/>
      <c r="AE75" s="486" t="s">
        <v>74</v>
      </c>
      <c r="AF75" s="487"/>
      <c r="AG75" s="487"/>
      <c r="AH75" s="487"/>
      <c r="AI75" s="487"/>
      <c r="AJ75" s="488"/>
      <c r="AK75" s="488"/>
      <c r="AL75" s="487"/>
      <c r="AM75" s="487"/>
      <c r="AN75" s="487"/>
      <c r="AO75" s="487"/>
      <c r="AP75" s="487"/>
      <c r="AQ75" s="487"/>
      <c r="AR75" s="487"/>
      <c r="AS75" s="487"/>
      <c r="AT75" s="487"/>
      <c r="AU75" s="487"/>
      <c r="AV75" s="487"/>
      <c r="AW75" s="487"/>
      <c r="AX75" s="487"/>
      <c r="AY75" s="487"/>
      <c r="AZ75" s="487"/>
      <c r="BA75" s="487"/>
      <c r="BB75" s="487"/>
      <c r="BC75" s="487"/>
    </row>
    <row r="76" spans="2:65" ht="20" customHeight="1">
      <c r="B76" s="137"/>
      <c r="C76" s="138"/>
      <c r="D76" s="201"/>
      <c r="E76" s="372"/>
      <c r="F76" s="375"/>
      <c r="G76" s="367"/>
      <c r="H76" s="207"/>
      <c r="I76" s="372"/>
      <c r="J76" s="375"/>
      <c r="K76" s="367"/>
      <c r="L76" s="207"/>
      <c r="M76" s="372"/>
      <c r="N76" s="375"/>
      <c r="O76" s="367"/>
      <c r="P76" s="207"/>
      <c r="Q76" s="372"/>
      <c r="R76" s="375"/>
      <c r="S76" s="367"/>
      <c r="T76" s="207"/>
      <c r="U76" s="372"/>
      <c r="V76" s="375"/>
      <c r="W76" s="367"/>
      <c r="X76" s="207"/>
      <c r="Y76" s="372"/>
      <c r="Z76" s="375"/>
      <c r="AA76" s="367"/>
      <c r="AB76" s="207"/>
      <c r="AC76" s="223">
        <f>SUM(E76:AB76)/4</f>
        <v>0</v>
      </c>
      <c r="AD76" s="34"/>
      <c r="AE76" s="214">
        <f>$D76*1*E76*1.3*0.25</f>
        <v>0</v>
      </c>
      <c r="AF76" s="139">
        <f>$D76*1*F76*1.3*0.25</f>
        <v>0</v>
      </c>
      <c r="AG76" s="139">
        <f>$D76*1*G76*1.3*0.25</f>
        <v>0</v>
      </c>
      <c r="AH76" s="221">
        <f>$D76*1*H76*1.3*0.25</f>
        <v>0</v>
      </c>
      <c r="AI76" s="214">
        <f>$D76*1*I76*1.3*0.25</f>
        <v>0</v>
      </c>
      <c r="AJ76" s="139">
        <f>$D76*1*J76*1.3*0.25</f>
        <v>0</v>
      </c>
      <c r="AK76" s="139">
        <f>$D76*1*K76*1.3*0.25</f>
        <v>0</v>
      </c>
      <c r="AL76" s="221">
        <f>$D76*1*L76*1.3*0.25</f>
        <v>0</v>
      </c>
      <c r="AM76" s="214">
        <f>$D76*1*M76*1.3*0.25</f>
        <v>0</v>
      </c>
      <c r="AN76" s="139">
        <f>$D76*1*N76*1.3*0.25</f>
        <v>0</v>
      </c>
      <c r="AO76" s="139">
        <f>$D76*1*O76*1.3*0.25</f>
        <v>0</v>
      </c>
      <c r="AP76" s="221">
        <f>$D76*1*P76*1.3*0.25</f>
        <v>0</v>
      </c>
      <c r="AQ76" s="214">
        <f>$D76*1*Q76*1.3*0.25</f>
        <v>0</v>
      </c>
      <c r="AR76" s="139">
        <f>$D76*1*R76*1.3*0.25</f>
        <v>0</v>
      </c>
      <c r="AS76" s="139">
        <f>$D76*1*S76*1.3*0.25</f>
        <v>0</v>
      </c>
      <c r="AT76" s="221">
        <f>$D76*1*T76*1.3*0.25</f>
        <v>0</v>
      </c>
      <c r="AU76" s="214">
        <f>$D76*1*U76*1.3*0.25</f>
        <v>0</v>
      </c>
      <c r="AV76" s="139">
        <f>$D76*1*V76*1.3*0.25</f>
        <v>0</v>
      </c>
      <c r="AW76" s="139">
        <f>$D76*1*W76*1.3*0.25</f>
        <v>0</v>
      </c>
      <c r="AX76" s="221">
        <f>$D76*1*X76*1.3*0.25</f>
        <v>0</v>
      </c>
      <c r="AY76" s="214">
        <f>$D76*1*Y76*1.3*0.25</f>
        <v>0</v>
      </c>
      <c r="AZ76" s="139">
        <f>$D76*1*Z76*1.3*0.25</f>
        <v>0</v>
      </c>
      <c r="BA76" s="139">
        <f>$D76*1*AA76*1.3*0.25</f>
        <v>0</v>
      </c>
      <c r="BB76" s="221">
        <f>$D76*1*AB76*1.3*0.25</f>
        <v>0</v>
      </c>
      <c r="BC76" s="223">
        <f>SUM(AE76:BB76)</f>
        <v>0</v>
      </c>
      <c r="BD76" s="34"/>
      <c r="BE76" s="34"/>
      <c r="BF76" s="34"/>
      <c r="BG76" s="34"/>
    </row>
    <row r="77" spans="2:65" ht="20" customHeight="1" thickBot="1">
      <c r="B77" s="40"/>
      <c r="C77" s="41"/>
      <c r="D77" s="202"/>
      <c r="E77" s="373"/>
      <c r="F77" s="376"/>
      <c r="G77" s="368"/>
      <c r="H77" s="208"/>
      <c r="I77" s="373"/>
      <c r="J77" s="376"/>
      <c r="K77" s="368"/>
      <c r="L77" s="208"/>
      <c r="M77" s="373"/>
      <c r="N77" s="376"/>
      <c r="O77" s="368"/>
      <c r="P77" s="208"/>
      <c r="Q77" s="373"/>
      <c r="R77" s="376"/>
      <c r="S77" s="368"/>
      <c r="T77" s="208"/>
      <c r="U77" s="373"/>
      <c r="V77" s="376"/>
      <c r="W77" s="368"/>
      <c r="X77" s="208"/>
      <c r="Y77" s="373"/>
      <c r="Z77" s="376"/>
      <c r="AA77" s="368"/>
      <c r="AB77" s="208"/>
      <c r="AC77" s="224">
        <f t="shared" ref="AC77:AC78" si="28">SUM(E77:AB77)/4</f>
        <v>0</v>
      </c>
      <c r="AE77" s="215">
        <f>$D77*1*E77*1.3*0.25</f>
        <v>0</v>
      </c>
      <c r="AF77" s="33">
        <f>$D77*1*F77*1.3*0.25</f>
        <v>0</v>
      </c>
      <c r="AG77" s="33">
        <f>$D77*1*G77*1.3*0.25</f>
        <v>0</v>
      </c>
      <c r="AH77" s="213">
        <f>$D77*1*H77*1.3*0.25</f>
        <v>0</v>
      </c>
      <c r="AI77" s="215">
        <f>$D77*1*I77*1.3*0.25</f>
        <v>0</v>
      </c>
      <c r="AJ77" s="33">
        <f>$D77*1*J77*1.3*0.25</f>
        <v>0</v>
      </c>
      <c r="AK77" s="33">
        <f>$D77*1*K77*1.3*0.25</f>
        <v>0</v>
      </c>
      <c r="AL77" s="213">
        <f>$D77*1*L77*1.3*0.25</f>
        <v>0</v>
      </c>
      <c r="AM77" s="215">
        <f>$D77*1*M77*1.3*0.25</f>
        <v>0</v>
      </c>
      <c r="AN77" s="33">
        <f>$D77*1*N77*1.3*0.25</f>
        <v>0</v>
      </c>
      <c r="AO77" s="33">
        <f>$D77*1*O77*1.3*0.25</f>
        <v>0</v>
      </c>
      <c r="AP77" s="213">
        <f>$D77*1*P77*1.3*0.25</f>
        <v>0</v>
      </c>
      <c r="AQ77" s="215">
        <f>$D77*1*Q77*1.3*0.25</f>
        <v>0</v>
      </c>
      <c r="AR77" s="33">
        <f>$D77*1*R77*1.3*0.25</f>
        <v>0</v>
      </c>
      <c r="AS77" s="33">
        <f>$D77*1*S77*1.3*0.25</f>
        <v>0</v>
      </c>
      <c r="AT77" s="213">
        <f>$D77*1*T77*1.3*0.25</f>
        <v>0</v>
      </c>
      <c r="AU77" s="215">
        <f>$D77*1*U77*1.3*0.25</f>
        <v>0</v>
      </c>
      <c r="AV77" s="33">
        <f>$D77*1*V77*1.3*0.25</f>
        <v>0</v>
      </c>
      <c r="AW77" s="33">
        <f>$D77*1*W77*1.3*0.25</f>
        <v>0</v>
      </c>
      <c r="AX77" s="213">
        <f>$D77*1*X77*1.3*0.25</f>
        <v>0</v>
      </c>
      <c r="AY77" s="215">
        <f>$D77*1*Y77*1.3*0.25</f>
        <v>0</v>
      </c>
      <c r="AZ77" s="33">
        <f>$D77*1*Z77*1.3*0.25</f>
        <v>0</v>
      </c>
      <c r="BA77" s="33">
        <f>$D77*1*AA77*1.3*0.25</f>
        <v>0</v>
      </c>
      <c r="BB77" s="213">
        <f>$D77*1*AB77*1.3*0.25</f>
        <v>0</v>
      </c>
      <c r="BC77" s="224">
        <f t="shared" ref="BC77:BC80" si="29">SUM(AE77:BB77)</f>
        <v>0</v>
      </c>
    </row>
    <row r="78" spans="2:65" ht="20" customHeight="1">
      <c r="B78" s="40"/>
      <c r="C78" s="41"/>
      <c r="D78" s="201"/>
      <c r="E78" s="372"/>
      <c r="F78" s="375"/>
      <c r="G78" s="367"/>
      <c r="H78" s="207"/>
      <c r="I78" s="372"/>
      <c r="J78" s="375"/>
      <c r="K78" s="367"/>
      <c r="L78" s="207"/>
      <c r="M78" s="372"/>
      <c r="N78" s="375"/>
      <c r="O78" s="367"/>
      <c r="P78" s="207"/>
      <c r="Q78" s="372"/>
      <c r="R78" s="375"/>
      <c r="S78" s="367"/>
      <c r="T78" s="207"/>
      <c r="U78" s="372"/>
      <c r="V78" s="375"/>
      <c r="W78" s="367"/>
      <c r="X78" s="207"/>
      <c r="Y78" s="372"/>
      <c r="Z78" s="375"/>
      <c r="AA78" s="367"/>
      <c r="AB78" s="207"/>
      <c r="AC78" s="224">
        <f t="shared" si="28"/>
        <v>0</v>
      </c>
      <c r="AE78" s="215">
        <f>$D78*1*E78*1.3*0.25</f>
        <v>0</v>
      </c>
      <c r="AF78" s="33">
        <f>$D78*1*F78*1.3*0.25</f>
        <v>0</v>
      </c>
      <c r="AG78" s="33">
        <f>$D78*1*G78*1.3*0.25</f>
        <v>0</v>
      </c>
      <c r="AH78" s="213">
        <f>$D78*1*H78*1.3*0.25</f>
        <v>0</v>
      </c>
      <c r="AI78" s="215">
        <f>$D78*1*I78*1.3*0.25</f>
        <v>0</v>
      </c>
      <c r="AJ78" s="33">
        <f>$D78*1*J78*1.3*0.25</f>
        <v>0</v>
      </c>
      <c r="AK78" s="33">
        <f>$D78*1*K78*1.3*0.25</f>
        <v>0</v>
      </c>
      <c r="AL78" s="213">
        <f>$D78*1*L78*1.3*0.25</f>
        <v>0</v>
      </c>
      <c r="AM78" s="215">
        <f>$D78*1*M78*1.3*0.25</f>
        <v>0</v>
      </c>
      <c r="AN78" s="33">
        <f>$D78*1*N78*1.3*0.25</f>
        <v>0</v>
      </c>
      <c r="AO78" s="33">
        <f>$D78*1*O78*1.3*0.25</f>
        <v>0</v>
      </c>
      <c r="AP78" s="213">
        <f>$D78*1*P78*1.3*0.25</f>
        <v>0</v>
      </c>
      <c r="AQ78" s="215">
        <f>$D78*1*Q78*1.3*0.25</f>
        <v>0</v>
      </c>
      <c r="AR78" s="33">
        <f>$D78*1*R78*1.3*0.25</f>
        <v>0</v>
      </c>
      <c r="AS78" s="33">
        <f>$D78*1*S78*1.3*0.25</f>
        <v>0</v>
      </c>
      <c r="AT78" s="213">
        <f>$D78*1*T78*1.3*0.25</f>
        <v>0</v>
      </c>
      <c r="AU78" s="215">
        <f>$D78*1*U78*1.3*0.25</f>
        <v>0</v>
      </c>
      <c r="AV78" s="33">
        <f>$D78*1*V78*1.3*0.25</f>
        <v>0</v>
      </c>
      <c r="AW78" s="33">
        <f>$D78*1*W78*1.3*0.25</f>
        <v>0</v>
      </c>
      <c r="AX78" s="213">
        <f>$D78*1*X78*1.3*0.25</f>
        <v>0</v>
      </c>
      <c r="AY78" s="215">
        <f>$D78*1*Y78*1.3*0.25</f>
        <v>0</v>
      </c>
      <c r="AZ78" s="33">
        <f>$D78*1*Z78*1.3*0.25</f>
        <v>0</v>
      </c>
      <c r="BA78" s="33">
        <f>$D78*1*AA78*1.3*0.25</f>
        <v>0</v>
      </c>
      <c r="BB78" s="213">
        <f>$D78*1*AB78*1.3*0.25</f>
        <v>0</v>
      </c>
      <c r="BC78" s="224">
        <f t="shared" si="29"/>
        <v>0</v>
      </c>
      <c r="BI78" s="155"/>
      <c r="BJ78" s="155"/>
      <c r="BK78" s="155"/>
      <c r="BL78" s="155"/>
    </row>
    <row r="79" spans="2:65" ht="20" customHeight="1" thickBot="1">
      <c r="B79" s="40"/>
      <c r="C79" s="41"/>
      <c r="D79" s="202"/>
      <c r="E79" s="373"/>
      <c r="F79" s="376"/>
      <c r="G79" s="368"/>
      <c r="H79" s="208"/>
      <c r="I79" s="373"/>
      <c r="J79" s="376"/>
      <c r="K79" s="368"/>
      <c r="L79" s="208"/>
      <c r="M79" s="373"/>
      <c r="N79" s="376"/>
      <c r="O79" s="368"/>
      <c r="P79" s="208"/>
      <c r="Q79" s="373"/>
      <c r="R79" s="376"/>
      <c r="S79" s="368"/>
      <c r="T79" s="208"/>
      <c r="U79" s="373"/>
      <c r="V79" s="376"/>
      <c r="W79" s="368"/>
      <c r="X79" s="208"/>
      <c r="Y79" s="373"/>
      <c r="Z79" s="376"/>
      <c r="AA79" s="368"/>
      <c r="AB79" s="208"/>
      <c r="AC79" s="224">
        <f>SUM(E79:AB79)/4</f>
        <v>0</v>
      </c>
      <c r="AE79" s="218">
        <f>$D79*1*E79*1.3*0.25</f>
        <v>0</v>
      </c>
      <c r="AF79" s="219">
        <f>$D79*1*F79*1.3*0.25</f>
        <v>0</v>
      </c>
      <c r="AG79" s="219">
        <f>$D79*1*G79*1.3*0.25</f>
        <v>0</v>
      </c>
      <c r="AH79" s="222">
        <f>$D79*1*H79*1.3*0.25</f>
        <v>0</v>
      </c>
      <c r="AI79" s="218">
        <f>$D79*1*I79*1.3*0.25</f>
        <v>0</v>
      </c>
      <c r="AJ79" s="219">
        <f>$D79*1*J79*1.3*0.25</f>
        <v>0</v>
      </c>
      <c r="AK79" s="219">
        <f>$D79*1*K79*1.3*0.25</f>
        <v>0</v>
      </c>
      <c r="AL79" s="222">
        <f>$D79*1*L79*1.3*0.25</f>
        <v>0</v>
      </c>
      <c r="AM79" s="218">
        <f>$D79*1*M79*1.3*0.25</f>
        <v>0</v>
      </c>
      <c r="AN79" s="219">
        <f>$D79*1*N79*1.3*0.25</f>
        <v>0</v>
      </c>
      <c r="AO79" s="219">
        <f>$D79*1*O79*1.3*0.25</f>
        <v>0</v>
      </c>
      <c r="AP79" s="222">
        <f>$D79*1*P79*1.3*0.25</f>
        <v>0</v>
      </c>
      <c r="AQ79" s="218">
        <f>$D79*1*Q79*1.3*0.25</f>
        <v>0</v>
      </c>
      <c r="AR79" s="219">
        <f>$D79*1*R79*1.3*0.25</f>
        <v>0</v>
      </c>
      <c r="AS79" s="219">
        <f>$D79*1*S79*1.3*0.25</f>
        <v>0</v>
      </c>
      <c r="AT79" s="222">
        <f>$D79*1*T79*1.3*0.25</f>
        <v>0</v>
      </c>
      <c r="AU79" s="218">
        <f>$D79*1*U79*1.3*0.25</f>
        <v>0</v>
      </c>
      <c r="AV79" s="219">
        <f>$D79*1*V79*1.3*0.25</f>
        <v>0</v>
      </c>
      <c r="AW79" s="219">
        <f>$D79*1*W79*1.3*0.25</f>
        <v>0</v>
      </c>
      <c r="AX79" s="222">
        <f>$D79*1*X79*1.3*0.25</f>
        <v>0</v>
      </c>
      <c r="AY79" s="218">
        <f>$D79*1*Y79*1.3*0.25</f>
        <v>0</v>
      </c>
      <c r="AZ79" s="219">
        <f>$D79*1*Z79*1.3*0.25</f>
        <v>0</v>
      </c>
      <c r="BA79" s="219">
        <f>$D79*1*AA79*1.3*0.25</f>
        <v>0</v>
      </c>
      <c r="BB79" s="222">
        <f>$D79*1*AB79*1.3*0.25</f>
        <v>0</v>
      </c>
      <c r="BC79" s="225">
        <f t="shared" si="29"/>
        <v>0</v>
      </c>
    </row>
    <row r="80" spans="2:65" ht="20" customHeight="1" thickBot="1">
      <c r="B80" s="498" t="s">
        <v>178</v>
      </c>
      <c r="C80" s="499"/>
      <c r="D80" s="500"/>
      <c r="E80" s="374">
        <f t="shared" ref="E80:AC80" si="30">SUM(E76:E79)</f>
        <v>0</v>
      </c>
      <c r="F80" s="377">
        <f t="shared" si="30"/>
        <v>0</v>
      </c>
      <c r="G80" s="369">
        <f t="shared" si="30"/>
        <v>0</v>
      </c>
      <c r="H80" s="228">
        <f t="shared" si="30"/>
        <v>0</v>
      </c>
      <c r="I80" s="227">
        <f t="shared" si="30"/>
        <v>0</v>
      </c>
      <c r="J80" s="229">
        <f t="shared" si="30"/>
        <v>0</v>
      </c>
      <c r="K80" s="229">
        <f t="shared" si="30"/>
        <v>0</v>
      </c>
      <c r="L80" s="228">
        <f t="shared" si="30"/>
        <v>0</v>
      </c>
      <c r="M80" s="227">
        <f t="shared" si="30"/>
        <v>0</v>
      </c>
      <c r="N80" s="229">
        <f t="shared" si="30"/>
        <v>0</v>
      </c>
      <c r="O80" s="229">
        <f t="shared" si="30"/>
        <v>0</v>
      </c>
      <c r="P80" s="228">
        <f t="shared" si="30"/>
        <v>0</v>
      </c>
      <c r="Q80" s="227">
        <f t="shared" si="30"/>
        <v>0</v>
      </c>
      <c r="R80" s="229">
        <f t="shared" si="30"/>
        <v>0</v>
      </c>
      <c r="S80" s="229">
        <f t="shared" si="30"/>
        <v>0</v>
      </c>
      <c r="T80" s="228">
        <f t="shared" si="30"/>
        <v>0</v>
      </c>
      <c r="U80" s="227">
        <f t="shared" ref="U80:X80" si="31">SUM(U76:U79)</f>
        <v>0</v>
      </c>
      <c r="V80" s="229">
        <f t="shared" si="31"/>
        <v>0</v>
      </c>
      <c r="W80" s="229">
        <f t="shared" si="31"/>
        <v>0</v>
      </c>
      <c r="X80" s="228">
        <f t="shared" si="31"/>
        <v>0</v>
      </c>
      <c r="Y80" s="227">
        <f t="shared" si="30"/>
        <v>0</v>
      </c>
      <c r="Z80" s="229">
        <f t="shared" si="30"/>
        <v>0</v>
      </c>
      <c r="AA80" s="229">
        <f t="shared" si="30"/>
        <v>0</v>
      </c>
      <c r="AB80" s="228">
        <f t="shared" si="30"/>
        <v>0</v>
      </c>
      <c r="AC80" s="310">
        <f t="shared" si="30"/>
        <v>0</v>
      </c>
      <c r="AE80" s="216">
        <f t="shared" ref="AE80:AH80" si="32">SUM(AE76:AE79)</f>
        <v>0</v>
      </c>
      <c r="AF80" s="212">
        <f t="shared" si="32"/>
        <v>0</v>
      </c>
      <c r="AG80" s="212">
        <f t="shared" si="32"/>
        <v>0</v>
      </c>
      <c r="AH80" s="220">
        <f t="shared" si="32"/>
        <v>0</v>
      </c>
      <c r="AI80" s="216">
        <f t="shared" ref="AI80:BB80" si="33">SUM(AI76:AI79)</f>
        <v>0</v>
      </c>
      <c r="AJ80" s="212">
        <f t="shared" si="33"/>
        <v>0</v>
      </c>
      <c r="AK80" s="212">
        <f t="shared" si="33"/>
        <v>0</v>
      </c>
      <c r="AL80" s="220">
        <f t="shared" si="33"/>
        <v>0</v>
      </c>
      <c r="AM80" s="217">
        <f t="shared" si="33"/>
        <v>0</v>
      </c>
      <c r="AN80" s="212">
        <f t="shared" si="33"/>
        <v>0</v>
      </c>
      <c r="AO80" s="212">
        <f t="shared" si="33"/>
        <v>0</v>
      </c>
      <c r="AP80" s="48">
        <f t="shared" si="33"/>
        <v>0</v>
      </c>
      <c r="AQ80" s="216">
        <f t="shared" si="33"/>
        <v>0</v>
      </c>
      <c r="AR80" s="212">
        <f t="shared" si="33"/>
        <v>0</v>
      </c>
      <c r="AS80" s="212">
        <f t="shared" si="33"/>
        <v>0</v>
      </c>
      <c r="AT80" s="48">
        <f t="shared" si="33"/>
        <v>0</v>
      </c>
      <c r="AU80" s="216">
        <f t="shared" ref="AU80:AX80" si="34">SUM(AU76:AU79)</f>
        <v>0</v>
      </c>
      <c r="AV80" s="212">
        <f t="shared" si="34"/>
        <v>0</v>
      </c>
      <c r="AW80" s="212">
        <f t="shared" si="34"/>
        <v>0</v>
      </c>
      <c r="AX80" s="220">
        <f t="shared" si="34"/>
        <v>0</v>
      </c>
      <c r="AY80" s="216">
        <f t="shared" si="33"/>
        <v>0</v>
      </c>
      <c r="AZ80" s="212">
        <f t="shared" si="33"/>
        <v>0</v>
      </c>
      <c r="BA80" s="212">
        <f t="shared" si="33"/>
        <v>0</v>
      </c>
      <c r="BB80" s="48">
        <f t="shared" si="33"/>
        <v>0</v>
      </c>
      <c r="BC80" s="226">
        <f t="shared" si="29"/>
        <v>0</v>
      </c>
      <c r="BH80" s="37"/>
      <c r="BI80" s="154"/>
      <c r="BJ80" s="154"/>
      <c r="BK80" s="154"/>
      <c r="BL80" s="154"/>
    </row>
    <row r="81" spans="2:65" ht="20" customHeight="1" thickBot="1">
      <c r="B81" s="498" t="s">
        <v>179</v>
      </c>
      <c r="C81" s="499"/>
      <c r="D81" s="500"/>
      <c r="E81" s="489">
        <f>SUM(E80:H80)/4</f>
        <v>0</v>
      </c>
      <c r="F81" s="490"/>
      <c r="G81" s="490"/>
      <c r="H81" s="491"/>
      <c r="I81" s="489">
        <f>SUM(I80:L80)/4</f>
        <v>0</v>
      </c>
      <c r="J81" s="490"/>
      <c r="K81" s="490"/>
      <c r="L81" s="491"/>
      <c r="M81" s="489">
        <f>SUM(M80:P80)/4</f>
        <v>0</v>
      </c>
      <c r="N81" s="490"/>
      <c r="O81" s="490"/>
      <c r="P81" s="491"/>
      <c r="Q81" s="489">
        <f>SUM(Q80:T80)/4</f>
        <v>0</v>
      </c>
      <c r="R81" s="490"/>
      <c r="S81" s="490"/>
      <c r="T81" s="491"/>
      <c r="U81" s="489">
        <f>SUM(U80:X80)/4</f>
        <v>0</v>
      </c>
      <c r="V81" s="490"/>
      <c r="W81" s="490"/>
      <c r="X81" s="491"/>
      <c r="Y81" s="489">
        <f>SUM(Y80:AB80)/4</f>
        <v>0</v>
      </c>
      <c r="Z81" s="490"/>
      <c r="AA81" s="490"/>
      <c r="AB81" s="491"/>
      <c r="AC81" s="311">
        <f>AC80</f>
        <v>0</v>
      </c>
      <c r="AE81" s="472">
        <f>SUM(AE80:AH80)</f>
        <v>0</v>
      </c>
      <c r="AF81" s="473"/>
      <c r="AG81" s="473"/>
      <c r="AH81" s="474"/>
      <c r="AI81" s="472">
        <f>SUM(AI80:AL80)</f>
        <v>0</v>
      </c>
      <c r="AJ81" s="473"/>
      <c r="AK81" s="473"/>
      <c r="AL81" s="474"/>
      <c r="AM81" s="472">
        <f>SUM(AM80:AP80)</f>
        <v>0</v>
      </c>
      <c r="AN81" s="473"/>
      <c r="AO81" s="473"/>
      <c r="AP81" s="474"/>
      <c r="AQ81" s="472">
        <f>SUM(AQ80:AT80)</f>
        <v>0</v>
      </c>
      <c r="AR81" s="473"/>
      <c r="AS81" s="473"/>
      <c r="AT81" s="474"/>
      <c r="AU81" s="472">
        <f>SUM(AU80:AX80)</f>
        <v>0</v>
      </c>
      <c r="AV81" s="473"/>
      <c r="AW81" s="473"/>
      <c r="AX81" s="474"/>
      <c r="AY81" s="472">
        <f>SUM(AY80:BB80)</f>
        <v>0</v>
      </c>
      <c r="AZ81" s="473"/>
      <c r="BA81" s="473"/>
      <c r="BB81" s="474"/>
      <c r="BC81" s="283">
        <f>BC80</f>
        <v>0</v>
      </c>
      <c r="BH81" s="37"/>
      <c r="BI81" s="154"/>
      <c r="BJ81" s="154"/>
      <c r="BK81" s="154"/>
      <c r="BL81" s="154"/>
    </row>
    <row r="82" spans="2:65" ht="20" customHeight="1" thickBot="1"/>
    <row r="83" spans="2:65" ht="20" customHeight="1" thickBot="1">
      <c r="B83" s="526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7"/>
      <c r="AU83" s="527"/>
      <c r="AV83" s="527"/>
      <c r="AW83" s="527"/>
      <c r="AX83" s="527"/>
      <c r="AY83" s="527"/>
      <c r="AZ83" s="527"/>
      <c r="BA83" s="527"/>
      <c r="BB83" s="527"/>
      <c r="BC83" s="528"/>
    </row>
    <row r="84" spans="2:65" ht="20" customHeight="1"/>
    <row r="85" spans="2:65" ht="20" customHeight="1">
      <c r="B85" s="456" t="s">
        <v>159</v>
      </c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E85" s="456" t="s">
        <v>159</v>
      </c>
      <c r="AF85" s="457"/>
      <c r="AG85" s="457"/>
      <c r="AH85" s="457"/>
      <c r="AI85" s="457"/>
      <c r="AJ85" s="457"/>
      <c r="AK85" s="457"/>
      <c r="AL85" s="457"/>
      <c r="AM85" s="457"/>
      <c r="AN85" s="457"/>
      <c r="AO85" s="457"/>
      <c r="AP85" s="457"/>
      <c r="AQ85" s="457"/>
      <c r="AR85" s="457"/>
      <c r="AS85" s="457"/>
      <c r="AT85" s="457"/>
      <c r="AU85" s="457"/>
      <c r="AV85" s="457"/>
      <c r="AW85" s="457"/>
      <c r="AX85" s="457"/>
      <c r="AY85" s="457"/>
      <c r="AZ85" s="457"/>
      <c r="BA85" s="457"/>
      <c r="BB85" s="457"/>
      <c r="BC85" s="457"/>
    </row>
    <row r="86" spans="2:65" s="231" customFormat="1" ht="30" customHeight="1">
      <c r="B86" s="501" t="s">
        <v>166</v>
      </c>
      <c r="C86" s="502"/>
      <c r="D86" s="502"/>
      <c r="E86" s="502"/>
      <c r="F86" s="502"/>
      <c r="G86" s="502"/>
      <c r="H86" s="502"/>
      <c r="I86" s="503">
        <f>'Information and Instructions'!C18</f>
        <v>0</v>
      </c>
      <c r="J86" s="503"/>
      <c r="K86" s="503"/>
      <c r="L86" s="503"/>
      <c r="M86" s="503"/>
      <c r="N86" s="503"/>
      <c r="O86" s="503"/>
      <c r="P86" s="503"/>
      <c r="Q86" s="503"/>
      <c r="R86" s="503"/>
      <c r="S86" s="503"/>
      <c r="T86" s="503"/>
      <c r="U86" s="503"/>
      <c r="V86" s="503"/>
      <c r="W86" s="503"/>
      <c r="X86" s="503"/>
      <c r="Y86" s="503"/>
      <c r="Z86" s="503"/>
      <c r="AA86" s="503"/>
      <c r="AB86" s="503"/>
      <c r="AC86" s="503"/>
      <c r="AE86" s="501" t="s">
        <v>167</v>
      </c>
      <c r="AF86" s="502"/>
      <c r="AG86" s="502"/>
      <c r="AH86" s="502"/>
      <c r="AI86" s="502"/>
      <c r="AJ86" s="502"/>
      <c r="AK86" s="502"/>
      <c r="AL86" s="523"/>
      <c r="AM86" s="523"/>
      <c r="AN86" s="503">
        <f>'Information and Instructions'!C18</f>
        <v>0</v>
      </c>
      <c r="AO86" s="503"/>
      <c r="AP86" s="503"/>
      <c r="AQ86" s="503"/>
      <c r="AR86" s="503"/>
      <c r="AS86" s="503"/>
      <c r="AT86" s="503"/>
      <c r="AU86" s="503"/>
      <c r="AV86" s="503"/>
      <c r="AW86" s="503"/>
      <c r="AX86" s="503"/>
      <c r="AY86" s="503"/>
      <c r="AZ86" s="503"/>
      <c r="BA86" s="503"/>
      <c r="BB86" s="503"/>
      <c r="BC86" s="503"/>
    </row>
    <row r="87" spans="2:65" ht="20" customHeight="1" thickBot="1">
      <c r="B87" s="484"/>
      <c r="C87" s="485"/>
      <c r="D87" s="485"/>
      <c r="E87" s="485"/>
      <c r="F87" s="485"/>
      <c r="G87" s="485"/>
      <c r="H87" s="485"/>
      <c r="I87" s="485"/>
      <c r="J87" s="485"/>
      <c r="K87" s="485"/>
      <c r="L87" s="485"/>
      <c r="M87" s="485"/>
      <c r="N87" s="485"/>
      <c r="O87" s="485"/>
      <c r="P87" s="485"/>
      <c r="Q87" s="485"/>
      <c r="R87" s="485"/>
      <c r="S87" s="485"/>
      <c r="T87" s="485"/>
      <c r="U87" s="485"/>
      <c r="V87" s="485"/>
      <c r="W87" s="485"/>
      <c r="X87" s="485"/>
      <c r="Y87" s="485"/>
      <c r="Z87" s="485"/>
      <c r="AA87" s="485"/>
      <c r="AB87" s="485"/>
      <c r="AC87" s="485"/>
      <c r="AE87" s="484" t="s">
        <v>45</v>
      </c>
      <c r="AF87" s="485"/>
      <c r="AG87" s="485"/>
      <c r="AH87" s="485"/>
      <c r="AI87" s="485"/>
      <c r="AJ87" s="485"/>
      <c r="AK87" s="485"/>
      <c r="AL87" s="485"/>
      <c r="AM87" s="485"/>
      <c r="AN87" s="485"/>
      <c r="AO87" s="485"/>
      <c r="AP87" s="485"/>
      <c r="AQ87" s="485"/>
      <c r="AR87" s="485"/>
      <c r="AS87" s="485"/>
      <c r="AT87" s="485"/>
      <c r="AU87" s="485"/>
      <c r="AV87" s="485"/>
      <c r="AW87" s="485"/>
      <c r="AX87" s="485"/>
      <c r="AY87" s="485"/>
      <c r="AZ87" s="485"/>
      <c r="BA87" s="485"/>
      <c r="BB87" s="485"/>
      <c r="BC87" s="485"/>
    </row>
    <row r="88" spans="2:65" ht="20" customHeight="1" thickBot="1">
      <c r="B88" s="504">
        <f>'Information and Instructions'!$C$18</f>
        <v>0</v>
      </c>
      <c r="C88" s="505"/>
      <c r="D88" s="505"/>
      <c r="E88" s="505"/>
      <c r="F88" s="505"/>
      <c r="G88" s="505"/>
      <c r="H88" s="505"/>
      <c r="I88" s="505"/>
      <c r="J88" s="505"/>
      <c r="K88" s="505"/>
      <c r="L88" s="505"/>
      <c r="M88" s="505"/>
      <c r="N88" s="505"/>
      <c r="O88" s="505"/>
      <c r="P88" s="505"/>
      <c r="Q88" s="505"/>
      <c r="R88" s="505"/>
      <c r="S88" s="505"/>
      <c r="T88" s="505"/>
      <c r="U88" s="505"/>
      <c r="V88" s="505"/>
      <c r="W88" s="505"/>
      <c r="X88" s="505"/>
      <c r="Y88" s="505"/>
      <c r="Z88" s="505"/>
      <c r="AA88" s="505"/>
      <c r="AB88" s="505"/>
      <c r="AC88" s="506"/>
      <c r="AE88" s="478">
        <f>'Information and Instructions'!C95</f>
        <v>0</v>
      </c>
      <c r="AF88" s="479"/>
      <c r="AG88" s="479"/>
      <c r="AH88" s="479"/>
      <c r="AI88" s="479"/>
      <c r="AJ88" s="479"/>
      <c r="AK88" s="479"/>
      <c r="AL88" s="479"/>
      <c r="AM88" s="479"/>
      <c r="AN88" s="479"/>
      <c r="AO88" s="479"/>
      <c r="AP88" s="479"/>
      <c r="AQ88" s="479"/>
      <c r="AR88" s="479"/>
      <c r="AS88" s="479"/>
      <c r="AT88" s="479"/>
      <c r="AU88" s="479"/>
      <c r="AV88" s="479"/>
      <c r="AW88" s="479"/>
      <c r="AX88" s="479"/>
      <c r="AY88" s="479"/>
      <c r="AZ88" s="479"/>
      <c r="BA88" s="479"/>
      <c r="BB88" s="479"/>
      <c r="BC88" s="480"/>
    </row>
    <row r="89" spans="2:65" ht="20" customHeight="1">
      <c r="B89" s="199"/>
      <c r="C89" s="200"/>
      <c r="D89" s="198"/>
      <c r="E89" s="482" t="str">
        <f>Quarters!$C$4</f>
        <v>FY2026/27</v>
      </c>
      <c r="F89" s="482"/>
      <c r="G89" s="482"/>
      <c r="H89" s="482"/>
      <c r="I89" s="475" t="str">
        <f>Quarters!$C$8</f>
        <v>FY2027/28</v>
      </c>
      <c r="J89" s="476"/>
      <c r="K89" s="476"/>
      <c r="L89" s="477"/>
      <c r="M89" s="475" t="str">
        <f>Quarters!$C$12</f>
        <v>FY2028/29</v>
      </c>
      <c r="N89" s="476"/>
      <c r="O89" s="476"/>
      <c r="P89" s="477"/>
      <c r="Q89" s="475" t="str">
        <f>Quarters!$C$16</f>
        <v>FY2029/30</v>
      </c>
      <c r="R89" s="476"/>
      <c r="S89" s="476"/>
      <c r="T89" s="477"/>
      <c r="U89" s="475" t="str">
        <f>Quarters!$C$20</f>
        <v>FY2030/31</v>
      </c>
      <c r="V89" s="476"/>
      <c r="W89" s="476"/>
      <c r="X89" s="477"/>
      <c r="Y89" s="475" t="str">
        <f>Quarters!$C$24</f>
        <v>FY2031/32</v>
      </c>
      <c r="Z89" s="476"/>
      <c r="AA89" s="476"/>
      <c r="AB89" s="477"/>
      <c r="AC89" s="198"/>
      <c r="AE89" s="481" t="str">
        <f>Quarters!$C$4</f>
        <v>FY2026/27</v>
      </c>
      <c r="AF89" s="482"/>
      <c r="AG89" s="482"/>
      <c r="AH89" s="483"/>
      <c r="AI89" s="475" t="str">
        <f>Quarters!$C$8</f>
        <v>FY2027/28</v>
      </c>
      <c r="AJ89" s="476"/>
      <c r="AK89" s="476"/>
      <c r="AL89" s="477"/>
      <c r="AM89" s="475" t="str">
        <f>Quarters!$C$12</f>
        <v>FY2028/29</v>
      </c>
      <c r="AN89" s="476"/>
      <c r="AO89" s="476"/>
      <c r="AP89" s="477"/>
      <c r="AQ89" s="475" t="str">
        <f>Quarters!$C$16</f>
        <v>FY2029/30</v>
      </c>
      <c r="AR89" s="476"/>
      <c r="AS89" s="476"/>
      <c r="AT89" s="477"/>
      <c r="AU89" s="475" t="str">
        <f>Quarters!$C$20</f>
        <v>FY2030/31</v>
      </c>
      <c r="AV89" s="476"/>
      <c r="AW89" s="476"/>
      <c r="AX89" s="477"/>
      <c r="AY89" s="475" t="str">
        <f>Quarters!$C$24</f>
        <v>FY2031/32</v>
      </c>
      <c r="AZ89" s="476"/>
      <c r="BA89" s="476"/>
      <c r="BB89" s="477"/>
      <c r="BC89" s="198"/>
    </row>
    <row r="90" spans="2:65" ht="20" customHeight="1">
      <c r="B90" s="492" t="s">
        <v>67</v>
      </c>
      <c r="C90" s="494" t="s">
        <v>68</v>
      </c>
      <c r="D90" s="496" t="s">
        <v>69</v>
      </c>
      <c r="E90" s="370" t="s">
        <v>101</v>
      </c>
      <c r="F90" s="371" t="s">
        <v>102</v>
      </c>
      <c r="G90" s="203" t="s">
        <v>103</v>
      </c>
      <c r="H90" s="192" t="s">
        <v>104</v>
      </c>
      <c r="I90" s="209" t="s">
        <v>101</v>
      </c>
      <c r="J90" s="192" t="s">
        <v>102</v>
      </c>
      <c r="K90" s="194" t="s">
        <v>103</v>
      </c>
      <c r="L90" s="195" t="s">
        <v>104</v>
      </c>
      <c r="M90" s="209" t="s">
        <v>101</v>
      </c>
      <c r="N90" s="192" t="s">
        <v>102</v>
      </c>
      <c r="O90" s="194" t="s">
        <v>103</v>
      </c>
      <c r="P90" s="195" t="s">
        <v>104</v>
      </c>
      <c r="Q90" s="209" t="s">
        <v>101</v>
      </c>
      <c r="R90" s="192" t="s">
        <v>102</v>
      </c>
      <c r="S90" s="194" t="s">
        <v>103</v>
      </c>
      <c r="T90" s="195" t="s">
        <v>104</v>
      </c>
      <c r="U90" s="209" t="s">
        <v>101</v>
      </c>
      <c r="V90" s="192" t="s">
        <v>102</v>
      </c>
      <c r="W90" s="194" t="s">
        <v>103</v>
      </c>
      <c r="X90" s="195" t="s">
        <v>104</v>
      </c>
      <c r="Y90" s="209" t="s">
        <v>101</v>
      </c>
      <c r="Z90" s="192" t="s">
        <v>102</v>
      </c>
      <c r="AA90" s="194" t="s">
        <v>103</v>
      </c>
      <c r="AB90" s="195" t="s">
        <v>104</v>
      </c>
      <c r="AC90" s="204" t="s">
        <v>64</v>
      </c>
      <c r="AE90" s="209" t="s">
        <v>101</v>
      </c>
      <c r="AF90" s="192" t="s">
        <v>102</v>
      </c>
      <c r="AG90" s="194" t="s">
        <v>103</v>
      </c>
      <c r="AH90" s="195" t="s">
        <v>104</v>
      </c>
      <c r="AI90" s="209" t="s">
        <v>101</v>
      </c>
      <c r="AJ90" s="192" t="s">
        <v>102</v>
      </c>
      <c r="AK90" s="194" t="s">
        <v>103</v>
      </c>
      <c r="AL90" s="195" t="s">
        <v>104</v>
      </c>
      <c r="AM90" s="209" t="s">
        <v>101</v>
      </c>
      <c r="AN90" s="192" t="s">
        <v>102</v>
      </c>
      <c r="AO90" s="194" t="s">
        <v>103</v>
      </c>
      <c r="AP90" s="195" t="s">
        <v>104</v>
      </c>
      <c r="AQ90" s="209" t="s">
        <v>101</v>
      </c>
      <c r="AR90" s="192" t="s">
        <v>102</v>
      </c>
      <c r="AS90" s="194" t="s">
        <v>103</v>
      </c>
      <c r="AT90" s="195" t="s">
        <v>104</v>
      </c>
      <c r="AU90" s="209" t="s">
        <v>101</v>
      </c>
      <c r="AV90" s="192" t="s">
        <v>102</v>
      </c>
      <c r="AW90" s="194" t="s">
        <v>103</v>
      </c>
      <c r="AX90" s="195" t="s">
        <v>104</v>
      </c>
      <c r="AY90" s="209" t="s">
        <v>101</v>
      </c>
      <c r="AZ90" s="192" t="s">
        <v>102</v>
      </c>
      <c r="BA90" s="194" t="s">
        <v>103</v>
      </c>
      <c r="BB90" s="195" t="s">
        <v>104</v>
      </c>
      <c r="BC90" s="204" t="s">
        <v>64</v>
      </c>
      <c r="BH90" s="231"/>
      <c r="BI90" s="231"/>
      <c r="BJ90" s="231"/>
      <c r="BK90" s="231"/>
      <c r="BL90" s="231"/>
      <c r="BM90" s="231"/>
    </row>
    <row r="91" spans="2:65" ht="20" customHeight="1" thickBot="1">
      <c r="B91" s="493"/>
      <c r="C91" s="495"/>
      <c r="D91" s="497"/>
      <c r="E91" s="370" t="s">
        <v>71</v>
      </c>
      <c r="F91" s="371" t="s">
        <v>71</v>
      </c>
      <c r="G91" s="366" t="s">
        <v>71</v>
      </c>
      <c r="H91" s="193" t="s">
        <v>71</v>
      </c>
      <c r="I91" s="205" t="s">
        <v>71</v>
      </c>
      <c r="J91" s="206" t="s">
        <v>71</v>
      </c>
      <c r="K91" s="206" t="s">
        <v>71</v>
      </c>
      <c r="L91" s="210" t="s">
        <v>71</v>
      </c>
      <c r="M91" s="205" t="s">
        <v>71</v>
      </c>
      <c r="N91" s="206" t="s">
        <v>71</v>
      </c>
      <c r="O91" s="206" t="s">
        <v>71</v>
      </c>
      <c r="P91" s="210" t="s">
        <v>71</v>
      </c>
      <c r="Q91" s="205" t="s">
        <v>71</v>
      </c>
      <c r="R91" s="206" t="s">
        <v>71</v>
      </c>
      <c r="S91" s="206" t="s">
        <v>71</v>
      </c>
      <c r="T91" s="210" t="s">
        <v>71</v>
      </c>
      <c r="U91" s="205" t="s">
        <v>71</v>
      </c>
      <c r="V91" s="206" t="s">
        <v>71</v>
      </c>
      <c r="W91" s="206" t="s">
        <v>71</v>
      </c>
      <c r="X91" s="210" t="s">
        <v>71</v>
      </c>
      <c r="Y91" s="205" t="s">
        <v>71</v>
      </c>
      <c r="Z91" s="206" t="s">
        <v>71</v>
      </c>
      <c r="AA91" s="206" t="s">
        <v>71</v>
      </c>
      <c r="AB91" s="210" t="s">
        <v>71</v>
      </c>
      <c r="AC91" s="211" t="s">
        <v>71</v>
      </c>
      <c r="AE91" s="205" t="s">
        <v>72</v>
      </c>
      <c r="AF91" s="206" t="s">
        <v>72</v>
      </c>
      <c r="AG91" s="206" t="s">
        <v>72</v>
      </c>
      <c r="AH91" s="210" t="s">
        <v>72</v>
      </c>
      <c r="AI91" s="205" t="s">
        <v>72</v>
      </c>
      <c r="AJ91" s="206" t="s">
        <v>72</v>
      </c>
      <c r="AK91" s="206" t="s">
        <v>72</v>
      </c>
      <c r="AL91" s="210" t="s">
        <v>72</v>
      </c>
      <c r="AM91" s="205" t="s">
        <v>72</v>
      </c>
      <c r="AN91" s="206" t="s">
        <v>72</v>
      </c>
      <c r="AO91" s="206" t="s">
        <v>72</v>
      </c>
      <c r="AP91" s="210" t="s">
        <v>72</v>
      </c>
      <c r="AQ91" s="205" t="s">
        <v>72</v>
      </c>
      <c r="AR91" s="206" t="s">
        <v>72</v>
      </c>
      <c r="AS91" s="206" t="s">
        <v>72</v>
      </c>
      <c r="AT91" s="210" t="s">
        <v>72</v>
      </c>
      <c r="AU91" s="205" t="s">
        <v>72</v>
      </c>
      <c r="AV91" s="206" t="s">
        <v>72</v>
      </c>
      <c r="AW91" s="206" t="s">
        <v>72</v>
      </c>
      <c r="AX91" s="210" t="s">
        <v>72</v>
      </c>
      <c r="AY91" s="205" t="s">
        <v>72</v>
      </c>
      <c r="AZ91" s="206" t="s">
        <v>72</v>
      </c>
      <c r="BA91" s="206" t="s">
        <v>72</v>
      </c>
      <c r="BB91" s="210" t="s">
        <v>72</v>
      </c>
      <c r="BC91" s="32" t="s">
        <v>72</v>
      </c>
    </row>
    <row r="92" spans="2:65" ht="20" customHeight="1" thickBot="1">
      <c r="B92" s="486" t="s">
        <v>157</v>
      </c>
      <c r="C92" s="487"/>
      <c r="D92" s="487"/>
      <c r="E92" s="488"/>
      <c r="F92" s="488"/>
      <c r="G92" s="488"/>
      <c r="H92" s="488"/>
      <c r="I92" s="487"/>
      <c r="J92" s="487"/>
      <c r="K92" s="487"/>
      <c r="L92" s="487"/>
      <c r="M92" s="487"/>
      <c r="N92" s="487"/>
      <c r="O92" s="487"/>
      <c r="P92" s="487"/>
      <c r="Q92" s="487"/>
      <c r="R92" s="487"/>
      <c r="S92" s="487"/>
      <c r="T92" s="487"/>
      <c r="U92" s="487"/>
      <c r="V92" s="487"/>
      <c r="W92" s="487"/>
      <c r="X92" s="487"/>
      <c r="Y92" s="487"/>
      <c r="Z92" s="487"/>
      <c r="AA92" s="487"/>
      <c r="AB92" s="487"/>
      <c r="AC92" s="507"/>
      <c r="AE92" s="486" t="s">
        <v>74</v>
      </c>
      <c r="AF92" s="487"/>
      <c r="AG92" s="487"/>
      <c r="AH92" s="487"/>
      <c r="AI92" s="487"/>
      <c r="AJ92" s="488"/>
      <c r="AK92" s="488"/>
      <c r="AL92" s="487"/>
      <c r="AM92" s="487"/>
      <c r="AN92" s="487"/>
      <c r="AO92" s="487"/>
      <c r="AP92" s="487"/>
      <c r="AQ92" s="487"/>
      <c r="AR92" s="487"/>
      <c r="AS92" s="487"/>
      <c r="AT92" s="487"/>
      <c r="AU92" s="487"/>
      <c r="AV92" s="487"/>
      <c r="AW92" s="487"/>
      <c r="AX92" s="487"/>
      <c r="AY92" s="487"/>
      <c r="AZ92" s="487"/>
      <c r="BA92" s="487"/>
      <c r="BB92" s="487"/>
      <c r="BC92" s="487"/>
    </row>
    <row r="93" spans="2:65" ht="20" customHeight="1">
      <c r="B93" s="137"/>
      <c r="C93" s="138"/>
      <c r="D93" s="201"/>
      <c r="E93" s="372"/>
      <c r="F93" s="375"/>
      <c r="G93" s="367"/>
      <c r="H93" s="207"/>
      <c r="I93" s="372"/>
      <c r="J93" s="375"/>
      <c r="K93" s="367"/>
      <c r="L93" s="207"/>
      <c r="M93" s="372"/>
      <c r="N93" s="375"/>
      <c r="O93" s="367"/>
      <c r="P93" s="207"/>
      <c r="Q93" s="372"/>
      <c r="R93" s="375"/>
      <c r="S93" s="367"/>
      <c r="T93" s="207"/>
      <c r="U93" s="372"/>
      <c r="V93" s="375"/>
      <c r="W93" s="367"/>
      <c r="X93" s="207"/>
      <c r="Y93" s="372"/>
      <c r="Z93" s="375"/>
      <c r="AA93" s="367"/>
      <c r="AB93" s="207"/>
      <c r="AC93" s="223">
        <f>SUM(E93:AB93)/4</f>
        <v>0</v>
      </c>
      <c r="AD93" s="34"/>
      <c r="AE93" s="214">
        <f>$D93*1*E93*1.3*0.25</f>
        <v>0</v>
      </c>
      <c r="AF93" s="139">
        <f>$D93*1*F93*1.3*0.25</f>
        <v>0</v>
      </c>
      <c r="AG93" s="139">
        <f>$D93*1*G93*1.3*0.25</f>
        <v>0</v>
      </c>
      <c r="AH93" s="221">
        <f>$D93*1*H93*1.3*0.25</f>
        <v>0</v>
      </c>
      <c r="AI93" s="214">
        <f>$D93*1*I93*1.3*0.25</f>
        <v>0</v>
      </c>
      <c r="AJ93" s="139">
        <f>$D93*1*J93*1.3*0.25</f>
        <v>0</v>
      </c>
      <c r="AK93" s="139">
        <f>$D93*1*K93*1.3*0.25</f>
        <v>0</v>
      </c>
      <c r="AL93" s="221">
        <f>$D93*1*L93*1.3*0.25</f>
        <v>0</v>
      </c>
      <c r="AM93" s="214">
        <f>$D93*1*M93*1.3*0.25</f>
        <v>0</v>
      </c>
      <c r="AN93" s="139">
        <f>$D93*1*N93*1.3*0.25</f>
        <v>0</v>
      </c>
      <c r="AO93" s="139">
        <f>$D93*1*O93*1.3*0.25</f>
        <v>0</v>
      </c>
      <c r="AP93" s="221">
        <f>$D93*1*P93*1.3*0.25</f>
        <v>0</v>
      </c>
      <c r="AQ93" s="214">
        <f>$D93*1*Q93*1.3*0.25</f>
        <v>0</v>
      </c>
      <c r="AR93" s="139">
        <f>$D93*1*R93*1.3*0.25</f>
        <v>0</v>
      </c>
      <c r="AS93" s="139">
        <f>$D93*1*S93*1.3*0.25</f>
        <v>0</v>
      </c>
      <c r="AT93" s="221">
        <f>$D93*1*T93*1.3*0.25</f>
        <v>0</v>
      </c>
      <c r="AU93" s="214">
        <f>$D93*1*U93*1.3*0.25</f>
        <v>0</v>
      </c>
      <c r="AV93" s="139">
        <f>$D93*1*V93*1.3*0.25</f>
        <v>0</v>
      </c>
      <c r="AW93" s="139">
        <f>$D93*1*W93*1.3*0.25</f>
        <v>0</v>
      </c>
      <c r="AX93" s="221">
        <f>$D93*1*X93*1.3*0.25</f>
        <v>0</v>
      </c>
      <c r="AY93" s="214">
        <f>$D93*1*Y93*1.3*0.25</f>
        <v>0</v>
      </c>
      <c r="AZ93" s="139">
        <f>$D93*1*Z93*1.3*0.25</f>
        <v>0</v>
      </c>
      <c r="BA93" s="139">
        <f>$D93*1*AA93*1.3*0.25</f>
        <v>0</v>
      </c>
      <c r="BB93" s="221">
        <f>$D93*1*AB93*1.3*0.25</f>
        <v>0</v>
      </c>
      <c r="BC93" s="223">
        <f>SUM(AE93:BB93)</f>
        <v>0</v>
      </c>
      <c r="BD93" s="34"/>
      <c r="BE93" s="34"/>
      <c r="BF93" s="34"/>
      <c r="BG93" s="34"/>
    </row>
    <row r="94" spans="2:65" ht="20" customHeight="1" thickBot="1">
      <c r="B94" s="40"/>
      <c r="C94" s="41"/>
      <c r="D94" s="202"/>
      <c r="E94" s="373"/>
      <c r="F94" s="376"/>
      <c r="G94" s="368"/>
      <c r="H94" s="208"/>
      <c r="I94" s="373"/>
      <c r="J94" s="376"/>
      <c r="K94" s="368"/>
      <c r="L94" s="208"/>
      <c r="M94" s="373"/>
      <c r="N94" s="376"/>
      <c r="O94" s="368"/>
      <c r="P94" s="208"/>
      <c r="Q94" s="373"/>
      <c r="R94" s="376"/>
      <c r="S94" s="368"/>
      <c r="T94" s="208"/>
      <c r="U94" s="373"/>
      <c r="V94" s="376"/>
      <c r="W94" s="368"/>
      <c r="X94" s="208"/>
      <c r="Y94" s="373"/>
      <c r="Z94" s="376"/>
      <c r="AA94" s="368"/>
      <c r="AB94" s="208"/>
      <c r="AC94" s="224">
        <f t="shared" ref="AC94:AC95" si="35">SUM(E94:AB94)/4</f>
        <v>0</v>
      </c>
      <c r="AE94" s="215">
        <f>$D94*1*E94*1.3*0.25</f>
        <v>0</v>
      </c>
      <c r="AF94" s="33">
        <f>$D94*1*F94*1.3*0.25</f>
        <v>0</v>
      </c>
      <c r="AG94" s="33">
        <f>$D94*1*G94*1.3*0.25</f>
        <v>0</v>
      </c>
      <c r="AH94" s="213">
        <f>$D94*1*H94*1.3*0.25</f>
        <v>0</v>
      </c>
      <c r="AI94" s="215">
        <f>$D94*1*I94*1.3*0.25</f>
        <v>0</v>
      </c>
      <c r="AJ94" s="33">
        <f>$D94*1*J94*1.3*0.25</f>
        <v>0</v>
      </c>
      <c r="AK94" s="33">
        <f>$D94*1*K94*1.3*0.25</f>
        <v>0</v>
      </c>
      <c r="AL94" s="213">
        <f>$D94*1*L94*1.3*0.25</f>
        <v>0</v>
      </c>
      <c r="AM94" s="215">
        <f>$D94*1*M94*1.3*0.25</f>
        <v>0</v>
      </c>
      <c r="AN94" s="33">
        <f>$D94*1*N94*1.3*0.25</f>
        <v>0</v>
      </c>
      <c r="AO94" s="33">
        <f>$D94*1*O94*1.3*0.25</f>
        <v>0</v>
      </c>
      <c r="AP94" s="213">
        <f>$D94*1*P94*1.3*0.25</f>
        <v>0</v>
      </c>
      <c r="AQ94" s="215">
        <f>$D94*1*Q94*1.3*0.25</f>
        <v>0</v>
      </c>
      <c r="AR94" s="33">
        <f>$D94*1*R94*1.3*0.25</f>
        <v>0</v>
      </c>
      <c r="AS94" s="33">
        <f>$D94*1*S94*1.3*0.25</f>
        <v>0</v>
      </c>
      <c r="AT94" s="213">
        <f>$D94*1*T94*1.3*0.25</f>
        <v>0</v>
      </c>
      <c r="AU94" s="215">
        <f>$D94*1*U94*1.3*0.25</f>
        <v>0</v>
      </c>
      <c r="AV94" s="33">
        <f>$D94*1*V94*1.3*0.25</f>
        <v>0</v>
      </c>
      <c r="AW94" s="33">
        <f>$D94*1*W94*1.3*0.25</f>
        <v>0</v>
      </c>
      <c r="AX94" s="213">
        <f>$D94*1*X94*1.3*0.25</f>
        <v>0</v>
      </c>
      <c r="AY94" s="215">
        <f>$D94*1*Y94*1.3*0.25</f>
        <v>0</v>
      </c>
      <c r="AZ94" s="33">
        <f>$D94*1*Z94*1.3*0.25</f>
        <v>0</v>
      </c>
      <c r="BA94" s="33">
        <f>$D94*1*AA94*1.3*0.25</f>
        <v>0</v>
      </c>
      <c r="BB94" s="213">
        <f>$D94*1*AB94*1.3*0.25</f>
        <v>0</v>
      </c>
      <c r="BC94" s="224">
        <f t="shared" ref="BC94:BC97" si="36">SUM(AE94:BB94)</f>
        <v>0</v>
      </c>
    </row>
    <row r="95" spans="2:65" ht="20" customHeight="1">
      <c r="B95" s="40"/>
      <c r="C95" s="41"/>
      <c r="D95" s="201"/>
      <c r="E95" s="372"/>
      <c r="F95" s="375"/>
      <c r="G95" s="367"/>
      <c r="H95" s="207"/>
      <c r="I95" s="372"/>
      <c r="J95" s="375"/>
      <c r="K95" s="367"/>
      <c r="L95" s="207"/>
      <c r="M95" s="372"/>
      <c r="N95" s="375"/>
      <c r="O95" s="367"/>
      <c r="P95" s="207"/>
      <c r="Q95" s="372"/>
      <c r="R95" s="375"/>
      <c r="S95" s="367"/>
      <c r="T95" s="207"/>
      <c r="U95" s="372"/>
      <c r="V95" s="375"/>
      <c r="W95" s="367"/>
      <c r="X95" s="207"/>
      <c r="Y95" s="372"/>
      <c r="Z95" s="375"/>
      <c r="AA95" s="367"/>
      <c r="AB95" s="207"/>
      <c r="AC95" s="224">
        <f t="shared" si="35"/>
        <v>0</v>
      </c>
      <c r="AE95" s="215">
        <f>$D95*1*E95*1.3*0.25</f>
        <v>0</v>
      </c>
      <c r="AF95" s="33">
        <f>$D95*1*F95*1.3*0.25</f>
        <v>0</v>
      </c>
      <c r="AG95" s="33">
        <f>$D95*1*G95*1.3*0.25</f>
        <v>0</v>
      </c>
      <c r="AH95" s="213">
        <f>$D95*1*H95*1.3*0.25</f>
        <v>0</v>
      </c>
      <c r="AI95" s="215">
        <f>$D95*1*I95*1.3*0.25</f>
        <v>0</v>
      </c>
      <c r="AJ95" s="33">
        <f>$D95*1*J95*1.3*0.25</f>
        <v>0</v>
      </c>
      <c r="AK95" s="33">
        <f>$D95*1*K95*1.3*0.25</f>
        <v>0</v>
      </c>
      <c r="AL95" s="213">
        <f>$D95*1*L95*1.3*0.25</f>
        <v>0</v>
      </c>
      <c r="AM95" s="215">
        <f>$D95*1*M95*1.3*0.25</f>
        <v>0</v>
      </c>
      <c r="AN95" s="33">
        <f>$D95*1*N95*1.3*0.25</f>
        <v>0</v>
      </c>
      <c r="AO95" s="33">
        <f>$D95*1*O95*1.3*0.25</f>
        <v>0</v>
      </c>
      <c r="AP95" s="213">
        <f>$D95*1*P95*1.3*0.25</f>
        <v>0</v>
      </c>
      <c r="AQ95" s="215">
        <f>$D95*1*Q95*1.3*0.25</f>
        <v>0</v>
      </c>
      <c r="AR95" s="33">
        <f>$D95*1*R95*1.3*0.25</f>
        <v>0</v>
      </c>
      <c r="AS95" s="33">
        <f>$D95*1*S95*1.3*0.25</f>
        <v>0</v>
      </c>
      <c r="AT95" s="213">
        <f>$D95*1*T95*1.3*0.25</f>
        <v>0</v>
      </c>
      <c r="AU95" s="215">
        <f>$D95*1*U95*1.3*0.25</f>
        <v>0</v>
      </c>
      <c r="AV95" s="33">
        <f>$D95*1*V95*1.3*0.25</f>
        <v>0</v>
      </c>
      <c r="AW95" s="33">
        <f>$D95*1*W95*1.3*0.25</f>
        <v>0</v>
      </c>
      <c r="AX95" s="213">
        <f>$D95*1*X95*1.3*0.25</f>
        <v>0</v>
      </c>
      <c r="AY95" s="215">
        <f>$D95*1*Y95*1.3*0.25</f>
        <v>0</v>
      </c>
      <c r="AZ95" s="33">
        <f>$D95*1*Z95*1.3*0.25</f>
        <v>0</v>
      </c>
      <c r="BA95" s="33">
        <f>$D95*1*AA95*1.3*0.25</f>
        <v>0</v>
      </c>
      <c r="BB95" s="213">
        <f>$D95*1*AB95*1.3*0.25</f>
        <v>0</v>
      </c>
      <c r="BC95" s="224">
        <f t="shared" si="36"/>
        <v>0</v>
      </c>
      <c r="BI95" s="155"/>
      <c r="BJ95" s="155"/>
      <c r="BK95" s="155"/>
      <c r="BL95" s="155"/>
    </row>
    <row r="96" spans="2:65" ht="20" customHeight="1" thickBot="1">
      <c r="B96" s="40"/>
      <c r="C96" s="41"/>
      <c r="D96" s="202"/>
      <c r="E96" s="373"/>
      <c r="F96" s="376"/>
      <c r="G96" s="368"/>
      <c r="H96" s="208"/>
      <c r="I96" s="373"/>
      <c r="J96" s="376"/>
      <c r="K96" s="368"/>
      <c r="L96" s="208"/>
      <c r="M96" s="373"/>
      <c r="N96" s="376"/>
      <c r="O96" s="368"/>
      <c r="P96" s="208"/>
      <c r="Q96" s="373"/>
      <c r="R96" s="376"/>
      <c r="S96" s="368"/>
      <c r="T96" s="208"/>
      <c r="U96" s="373"/>
      <c r="V96" s="376"/>
      <c r="W96" s="368"/>
      <c r="X96" s="208"/>
      <c r="Y96" s="373"/>
      <c r="Z96" s="376"/>
      <c r="AA96" s="368"/>
      <c r="AB96" s="208"/>
      <c r="AC96" s="224">
        <f>SUM(E96:AB96)/4</f>
        <v>0</v>
      </c>
      <c r="AE96" s="218">
        <f>$D96*1*E96*1.3*0.25</f>
        <v>0</v>
      </c>
      <c r="AF96" s="219">
        <f>$D96*1*F96*1.3*0.25</f>
        <v>0</v>
      </c>
      <c r="AG96" s="219">
        <f>$D96*1*G96*1.3*0.25</f>
        <v>0</v>
      </c>
      <c r="AH96" s="222">
        <f>$D96*1*H96*1.3*0.25</f>
        <v>0</v>
      </c>
      <c r="AI96" s="218">
        <f>$D96*1*I96*1.3*0.25</f>
        <v>0</v>
      </c>
      <c r="AJ96" s="219">
        <f>$D96*1*J96*1.3*0.25</f>
        <v>0</v>
      </c>
      <c r="AK96" s="219">
        <f>$D96*1*K96*1.3*0.25</f>
        <v>0</v>
      </c>
      <c r="AL96" s="222">
        <f>$D96*1*L96*1.3*0.25</f>
        <v>0</v>
      </c>
      <c r="AM96" s="218">
        <f>$D96*1*M96*1.3*0.25</f>
        <v>0</v>
      </c>
      <c r="AN96" s="219">
        <f>$D96*1*N96*1.3*0.25</f>
        <v>0</v>
      </c>
      <c r="AO96" s="219">
        <f>$D96*1*O96*1.3*0.25</f>
        <v>0</v>
      </c>
      <c r="AP96" s="222">
        <f>$D96*1*P96*1.3*0.25</f>
        <v>0</v>
      </c>
      <c r="AQ96" s="218">
        <f>$D96*1*Q96*1.3*0.25</f>
        <v>0</v>
      </c>
      <c r="AR96" s="219">
        <f>$D96*1*R96*1.3*0.25</f>
        <v>0</v>
      </c>
      <c r="AS96" s="219">
        <f>$D96*1*S96*1.3*0.25</f>
        <v>0</v>
      </c>
      <c r="AT96" s="222">
        <f>$D96*1*T96*1.3*0.25</f>
        <v>0</v>
      </c>
      <c r="AU96" s="218">
        <f>$D96*1*U96*1.3*0.25</f>
        <v>0</v>
      </c>
      <c r="AV96" s="219">
        <f>$D96*1*V96*1.3*0.25</f>
        <v>0</v>
      </c>
      <c r="AW96" s="219">
        <f>$D96*1*W96*1.3*0.25</f>
        <v>0</v>
      </c>
      <c r="AX96" s="222">
        <f>$D96*1*X96*1.3*0.25</f>
        <v>0</v>
      </c>
      <c r="AY96" s="218">
        <f>$D96*1*Y96*1.3*0.25</f>
        <v>0</v>
      </c>
      <c r="AZ96" s="219">
        <f>$D96*1*Z96*1.3*0.25</f>
        <v>0</v>
      </c>
      <c r="BA96" s="219">
        <f>$D96*1*AA96*1.3*0.25</f>
        <v>0</v>
      </c>
      <c r="BB96" s="222">
        <f>$D96*1*AB96*1.3*0.25</f>
        <v>0</v>
      </c>
      <c r="BC96" s="225">
        <f t="shared" si="36"/>
        <v>0</v>
      </c>
    </row>
    <row r="97" spans="2:65" ht="20" customHeight="1" thickBot="1">
      <c r="B97" s="498" t="s">
        <v>178</v>
      </c>
      <c r="C97" s="499"/>
      <c r="D97" s="500"/>
      <c r="E97" s="374">
        <f t="shared" ref="E97:AC97" si="37">SUM(E93:E96)</f>
        <v>0</v>
      </c>
      <c r="F97" s="377">
        <f t="shared" si="37"/>
        <v>0</v>
      </c>
      <c r="G97" s="378">
        <f t="shared" si="37"/>
        <v>0</v>
      </c>
      <c r="H97" s="228">
        <f t="shared" si="37"/>
        <v>0</v>
      </c>
      <c r="I97" s="227">
        <f t="shared" si="37"/>
        <v>0</v>
      </c>
      <c r="J97" s="229">
        <f t="shared" si="37"/>
        <v>0</v>
      </c>
      <c r="K97" s="229">
        <f t="shared" si="37"/>
        <v>0</v>
      </c>
      <c r="L97" s="228">
        <f t="shared" si="37"/>
        <v>0</v>
      </c>
      <c r="M97" s="227">
        <f t="shared" si="37"/>
        <v>0</v>
      </c>
      <c r="N97" s="229">
        <f t="shared" si="37"/>
        <v>0</v>
      </c>
      <c r="O97" s="229">
        <f t="shared" si="37"/>
        <v>0</v>
      </c>
      <c r="P97" s="228">
        <f t="shared" si="37"/>
        <v>0</v>
      </c>
      <c r="Q97" s="227">
        <f t="shared" si="37"/>
        <v>0</v>
      </c>
      <c r="R97" s="229">
        <f t="shared" si="37"/>
        <v>0</v>
      </c>
      <c r="S97" s="229">
        <f t="shared" si="37"/>
        <v>0</v>
      </c>
      <c r="T97" s="228">
        <f t="shared" si="37"/>
        <v>0</v>
      </c>
      <c r="U97" s="227">
        <f t="shared" ref="U97:X97" si="38">SUM(U93:U96)</f>
        <v>0</v>
      </c>
      <c r="V97" s="229">
        <f t="shared" si="38"/>
        <v>0</v>
      </c>
      <c r="W97" s="229">
        <f t="shared" si="38"/>
        <v>0</v>
      </c>
      <c r="X97" s="228">
        <f t="shared" si="38"/>
        <v>0</v>
      </c>
      <c r="Y97" s="227">
        <f t="shared" si="37"/>
        <v>0</v>
      </c>
      <c r="Z97" s="229">
        <f t="shared" si="37"/>
        <v>0</v>
      </c>
      <c r="AA97" s="229">
        <f t="shared" si="37"/>
        <v>0</v>
      </c>
      <c r="AB97" s="228">
        <f t="shared" si="37"/>
        <v>0</v>
      </c>
      <c r="AC97" s="310">
        <f t="shared" si="37"/>
        <v>0</v>
      </c>
      <c r="AE97" s="216">
        <f t="shared" ref="AE97:AH97" si="39">SUM(AE93:AE96)</f>
        <v>0</v>
      </c>
      <c r="AF97" s="212">
        <f t="shared" si="39"/>
        <v>0</v>
      </c>
      <c r="AG97" s="212">
        <f t="shared" si="39"/>
        <v>0</v>
      </c>
      <c r="AH97" s="220">
        <f t="shared" si="39"/>
        <v>0</v>
      </c>
      <c r="AI97" s="216">
        <f t="shared" ref="AI97:BB97" si="40">SUM(AI93:AI96)</f>
        <v>0</v>
      </c>
      <c r="AJ97" s="212">
        <f t="shared" si="40"/>
        <v>0</v>
      </c>
      <c r="AK97" s="212">
        <f t="shared" si="40"/>
        <v>0</v>
      </c>
      <c r="AL97" s="220">
        <f t="shared" si="40"/>
        <v>0</v>
      </c>
      <c r="AM97" s="217">
        <f t="shared" si="40"/>
        <v>0</v>
      </c>
      <c r="AN97" s="212">
        <f t="shared" si="40"/>
        <v>0</v>
      </c>
      <c r="AO97" s="212">
        <f t="shared" si="40"/>
        <v>0</v>
      </c>
      <c r="AP97" s="48">
        <f t="shared" si="40"/>
        <v>0</v>
      </c>
      <c r="AQ97" s="216">
        <f t="shared" si="40"/>
        <v>0</v>
      </c>
      <c r="AR97" s="212">
        <f t="shared" si="40"/>
        <v>0</v>
      </c>
      <c r="AS97" s="212">
        <f t="shared" si="40"/>
        <v>0</v>
      </c>
      <c r="AT97" s="48">
        <f t="shared" si="40"/>
        <v>0</v>
      </c>
      <c r="AU97" s="216">
        <f t="shared" si="40"/>
        <v>0</v>
      </c>
      <c r="AV97" s="212">
        <f t="shared" si="40"/>
        <v>0</v>
      </c>
      <c r="AW97" s="212">
        <f t="shared" si="40"/>
        <v>0</v>
      </c>
      <c r="AX97" s="220">
        <f t="shared" si="40"/>
        <v>0</v>
      </c>
      <c r="AY97" s="216">
        <f t="shared" si="40"/>
        <v>0</v>
      </c>
      <c r="AZ97" s="212">
        <f t="shared" si="40"/>
        <v>0</v>
      </c>
      <c r="BA97" s="212">
        <f t="shared" si="40"/>
        <v>0</v>
      </c>
      <c r="BB97" s="48">
        <f t="shared" si="40"/>
        <v>0</v>
      </c>
      <c r="BC97" s="226">
        <f t="shared" si="36"/>
        <v>0</v>
      </c>
      <c r="BH97" s="37"/>
      <c r="BI97" s="154"/>
      <c r="BJ97" s="154"/>
      <c r="BK97" s="154"/>
      <c r="BL97" s="154"/>
    </row>
    <row r="98" spans="2:65" ht="20" customHeight="1" thickBot="1">
      <c r="B98" s="498" t="s">
        <v>179</v>
      </c>
      <c r="C98" s="499"/>
      <c r="D98" s="500"/>
      <c r="E98" s="489">
        <f>SUM(E97:H97)/4</f>
        <v>0</v>
      </c>
      <c r="F98" s="490"/>
      <c r="G98" s="490"/>
      <c r="H98" s="491"/>
      <c r="I98" s="489">
        <f>SUM(I97:L97)/4</f>
        <v>0</v>
      </c>
      <c r="J98" s="490"/>
      <c r="K98" s="490"/>
      <c r="L98" s="491"/>
      <c r="M98" s="489">
        <f>SUM(M97:P97)/4</f>
        <v>0</v>
      </c>
      <c r="N98" s="490"/>
      <c r="O98" s="490"/>
      <c r="P98" s="491"/>
      <c r="Q98" s="489">
        <f>SUM(Q97:T97)/4</f>
        <v>0</v>
      </c>
      <c r="R98" s="490"/>
      <c r="S98" s="490"/>
      <c r="T98" s="491"/>
      <c r="U98" s="489">
        <f>SUM(U97:X97)/4</f>
        <v>0</v>
      </c>
      <c r="V98" s="490"/>
      <c r="W98" s="490"/>
      <c r="X98" s="491"/>
      <c r="Y98" s="489">
        <f>SUM(Y97:AB97)/4</f>
        <v>0</v>
      </c>
      <c r="Z98" s="490"/>
      <c r="AA98" s="490"/>
      <c r="AB98" s="491"/>
      <c r="AC98" s="311">
        <f>AC97</f>
        <v>0</v>
      </c>
      <c r="AE98" s="472">
        <f>SUM(AE97:AH97)</f>
        <v>0</v>
      </c>
      <c r="AF98" s="473"/>
      <c r="AG98" s="473"/>
      <c r="AH98" s="474"/>
      <c r="AI98" s="472">
        <f>SUM(AI97:AL97)</f>
        <v>0</v>
      </c>
      <c r="AJ98" s="473"/>
      <c r="AK98" s="473"/>
      <c r="AL98" s="474"/>
      <c r="AM98" s="472">
        <f>SUM(AM97:AP97)</f>
        <v>0</v>
      </c>
      <c r="AN98" s="473"/>
      <c r="AO98" s="473"/>
      <c r="AP98" s="474"/>
      <c r="AQ98" s="472">
        <f>SUM(AQ97:AT97)</f>
        <v>0</v>
      </c>
      <c r="AR98" s="473"/>
      <c r="AS98" s="473"/>
      <c r="AT98" s="474"/>
      <c r="AU98" s="472">
        <f>SUM(AU97:AX97)</f>
        <v>0</v>
      </c>
      <c r="AV98" s="473"/>
      <c r="AW98" s="473"/>
      <c r="AX98" s="474"/>
      <c r="AY98" s="472">
        <f>SUM(AY97:BB97)</f>
        <v>0</v>
      </c>
      <c r="AZ98" s="473"/>
      <c r="BA98" s="473"/>
      <c r="BB98" s="474"/>
      <c r="BC98" s="283">
        <f>BC97</f>
        <v>0</v>
      </c>
      <c r="BH98" s="37"/>
      <c r="BI98" s="154"/>
      <c r="BJ98" s="154"/>
      <c r="BK98" s="154"/>
      <c r="BL98" s="154"/>
    </row>
    <row r="99" spans="2:65" ht="20" customHeight="1" thickBot="1"/>
    <row r="100" spans="2:65" ht="20" customHeight="1" thickBot="1">
      <c r="B100" s="526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  <c r="S100" s="527"/>
      <c r="T100" s="527"/>
      <c r="U100" s="527"/>
      <c r="V100" s="527"/>
      <c r="W100" s="527"/>
      <c r="X100" s="527"/>
      <c r="Y100" s="527"/>
      <c r="Z100" s="527"/>
      <c r="AA100" s="527"/>
      <c r="AB100" s="527"/>
      <c r="AC100" s="527"/>
      <c r="AD100" s="527"/>
      <c r="AE100" s="527"/>
      <c r="AF100" s="527"/>
      <c r="AG100" s="527"/>
      <c r="AH100" s="527"/>
      <c r="AI100" s="527"/>
      <c r="AJ100" s="527"/>
      <c r="AK100" s="527"/>
      <c r="AL100" s="527"/>
      <c r="AM100" s="527"/>
      <c r="AN100" s="527"/>
      <c r="AO100" s="527"/>
      <c r="AP100" s="527"/>
      <c r="AQ100" s="527"/>
      <c r="AR100" s="527"/>
      <c r="AS100" s="527"/>
      <c r="AT100" s="527"/>
      <c r="AU100" s="527"/>
      <c r="AV100" s="527"/>
      <c r="AW100" s="527"/>
      <c r="AX100" s="527"/>
      <c r="AY100" s="527"/>
      <c r="AZ100" s="527"/>
      <c r="BA100" s="527"/>
      <c r="BB100" s="527"/>
      <c r="BC100" s="528"/>
    </row>
    <row r="101" spans="2:65" ht="20" customHeight="1"/>
    <row r="102" spans="2:65" ht="20" customHeight="1">
      <c r="B102" s="456" t="s">
        <v>159</v>
      </c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  <c r="N102" s="457"/>
      <c r="O102" s="457"/>
      <c r="P102" s="457"/>
      <c r="Q102" s="457"/>
      <c r="R102" s="457"/>
      <c r="S102" s="457"/>
      <c r="T102" s="457"/>
      <c r="U102" s="457"/>
      <c r="V102" s="457"/>
      <c r="W102" s="457"/>
      <c r="X102" s="457"/>
      <c r="Y102" s="457"/>
      <c r="Z102" s="457"/>
      <c r="AA102" s="457"/>
      <c r="AB102" s="457"/>
      <c r="AC102" s="457"/>
      <c r="AE102" s="456" t="s">
        <v>159</v>
      </c>
      <c r="AF102" s="457"/>
      <c r="AG102" s="457"/>
      <c r="AH102" s="457"/>
      <c r="AI102" s="457"/>
      <c r="AJ102" s="457"/>
      <c r="AK102" s="457"/>
      <c r="AL102" s="457"/>
      <c r="AM102" s="457"/>
      <c r="AN102" s="457"/>
      <c r="AO102" s="457"/>
      <c r="AP102" s="457"/>
      <c r="AQ102" s="457"/>
      <c r="AR102" s="457"/>
      <c r="AS102" s="457"/>
      <c r="AT102" s="457"/>
      <c r="AU102" s="457"/>
      <c r="AV102" s="457"/>
      <c r="AW102" s="457"/>
      <c r="AX102" s="457"/>
      <c r="AY102" s="457"/>
      <c r="AZ102" s="457"/>
      <c r="BA102" s="457"/>
      <c r="BB102" s="457"/>
      <c r="BC102" s="457"/>
    </row>
    <row r="103" spans="2:65" s="231" customFormat="1" ht="30" customHeight="1">
      <c r="B103" s="501" t="s">
        <v>168</v>
      </c>
      <c r="C103" s="502"/>
      <c r="D103" s="502"/>
      <c r="E103" s="502"/>
      <c r="F103" s="502"/>
      <c r="G103" s="502"/>
      <c r="H103" s="502"/>
      <c r="I103" s="503">
        <f>'Information and Instructions'!C19</f>
        <v>0</v>
      </c>
      <c r="J103" s="503"/>
      <c r="K103" s="503"/>
      <c r="L103" s="503"/>
      <c r="M103" s="503"/>
      <c r="N103" s="503"/>
      <c r="O103" s="503"/>
      <c r="P103" s="503"/>
      <c r="Q103" s="503"/>
      <c r="R103" s="503"/>
      <c r="S103" s="503"/>
      <c r="T103" s="503"/>
      <c r="U103" s="503"/>
      <c r="V103" s="503"/>
      <c r="W103" s="503"/>
      <c r="X103" s="503"/>
      <c r="Y103" s="503"/>
      <c r="Z103" s="503"/>
      <c r="AA103" s="503"/>
      <c r="AB103" s="503"/>
      <c r="AC103" s="503"/>
      <c r="AE103" s="501" t="s">
        <v>169</v>
      </c>
      <c r="AF103" s="502"/>
      <c r="AG103" s="502"/>
      <c r="AH103" s="502"/>
      <c r="AI103" s="502"/>
      <c r="AJ103" s="502"/>
      <c r="AK103" s="502"/>
      <c r="AL103" s="523"/>
      <c r="AM103" s="523"/>
      <c r="AN103" s="503">
        <f>'Information and Instructions'!C19</f>
        <v>0</v>
      </c>
      <c r="AO103" s="503"/>
      <c r="AP103" s="503"/>
      <c r="AQ103" s="503"/>
      <c r="AR103" s="503"/>
      <c r="AS103" s="503"/>
      <c r="AT103" s="503"/>
      <c r="AU103" s="503"/>
      <c r="AV103" s="503"/>
      <c r="AW103" s="503"/>
      <c r="AX103" s="503"/>
      <c r="AY103" s="503"/>
      <c r="AZ103" s="503"/>
      <c r="BA103" s="503"/>
      <c r="BB103" s="503"/>
      <c r="BC103" s="503"/>
    </row>
    <row r="104" spans="2:65" ht="20" customHeight="1" thickBot="1">
      <c r="B104" s="484"/>
      <c r="C104" s="485"/>
      <c r="D104" s="485"/>
      <c r="E104" s="485"/>
      <c r="F104" s="485"/>
      <c r="G104" s="485"/>
      <c r="H104" s="485"/>
      <c r="I104" s="485"/>
      <c r="J104" s="485"/>
      <c r="K104" s="485"/>
      <c r="L104" s="485"/>
      <c r="M104" s="485"/>
      <c r="N104" s="485"/>
      <c r="O104" s="485"/>
      <c r="P104" s="485"/>
      <c r="Q104" s="485"/>
      <c r="R104" s="485"/>
      <c r="S104" s="485"/>
      <c r="T104" s="485"/>
      <c r="U104" s="485"/>
      <c r="V104" s="485"/>
      <c r="W104" s="485"/>
      <c r="X104" s="485"/>
      <c r="Y104" s="485"/>
      <c r="Z104" s="485"/>
      <c r="AA104" s="485"/>
      <c r="AB104" s="485"/>
      <c r="AC104" s="485"/>
      <c r="AE104" s="484" t="s">
        <v>45</v>
      </c>
      <c r="AF104" s="485"/>
      <c r="AG104" s="485"/>
      <c r="AH104" s="485"/>
      <c r="AI104" s="485"/>
      <c r="AJ104" s="485"/>
      <c r="AK104" s="485"/>
      <c r="AL104" s="485"/>
      <c r="AM104" s="485"/>
      <c r="AN104" s="485"/>
      <c r="AO104" s="485"/>
      <c r="AP104" s="485"/>
      <c r="AQ104" s="485"/>
      <c r="AR104" s="485"/>
      <c r="AS104" s="485"/>
      <c r="AT104" s="485"/>
      <c r="AU104" s="485"/>
      <c r="AV104" s="485"/>
      <c r="AW104" s="485"/>
      <c r="AX104" s="485"/>
      <c r="AY104" s="485"/>
      <c r="AZ104" s="485"/>
      <c r="BA104" s="485"/>
      <c r="BB104" s="485"/>
      <c r="BC104" s="485"/>
    </row>
    <row r="105" spans="2:65" ht="20" customHeight="1" thickBot="1">
      <c r="B105" s="504">
        <f>'Information and Instructions'!$C$19</f>
        <v>0</v>
      </c>
      <c r="C105" s="505"/>
      <c r="D105" s="505"/>
      <c r="E105" s="505"/>
      <c r="F105" s="505"/>
      <c r="G105" s="505"/>
      <c r="H105" s="505"/>
      <c r="I105" s="505"/>
      <c r="J105" s="505"/>
      <c r="K105" s="505"/>
      <c r="L105" s="505"/>
      <c r="M105" s="505"/>
      <c r="N105" s="505"/>
      <c r="O105" s="505"/>
      <c r="P105" s="505"/>
      <c r="Q105" s="505"/>
      <c r="R105" s="505"/>
      <c r="S105" s="505"/>
      <c r="T105" s="505"/>
      <c r="U105" s="505"/>
      <c r="V105" s="505"/>
      <c r="W105" s="505"/>
      <c r="X105" s="505"/>
      <c r="Y105" s="505"/>
      <c r="Z105" s="505"/>
      <c r="AA105" s="505"/>
      <c r="AB105" s="505"/>
      <c r="AC105" s="506"/>
      <c r="AE105" s="478">
        <f>'Information and Instructions'!C112</f>
        <v>0</v>
      </c>
      <c r="AF105" s="479"/>
      <c r="AG105" s="479"/>
      <c r="AH105" s="479"/>
      <c r="AI105" s="479"/>
      <c r="AJ105" s="479"/>
      <c r="AK105" s="479"/>
      <c r="AL105" s="479"/>
      <c r="AM105" s="479"/>
      <c r="AN105" s="479"/>
      <c r="AO105" s="479"/>
      <c r="AP105" s="479"/>
      <c r="AQ105" s="479"/>
      <c r="AR105" s="479"/>
      <c r="AS105" s="479"/>
      <c r="AT105" s="479"/>
      <c r="AU105" s="479"/>
      <c r="AV105" s="479"/>
      <c r="AW105" s="479"/>
      <c r="AX105" s="479"/>
      <c r="AY105" s="479"/>
      <c r="AZ105" s="479"/>
      <c r="BA105" s="479"/>
      <c r="BB105" s="479"/>
      <c r="BC105" s="480"/>
    </row>
    <row r="106" spans="2:65" ht="20" customHeight="1">
      <c r="B106" s="199"/>
      <c r="C106" s="200"/>
      <c r="D106" s="198"/>
      <c r="E106" s="482" t="s">
        <v>98</v>
      </c>
      <c r="F106" s="482"/>
      <c r="G106" s="482"/>
      <c r="H106" s="482"/>
      <c r="I106" s="475" t="s">
        <v>99</v>
      </c>
      <c r="J106" s="476"/>
      <c r="K106" s="476"/>
      <c r="L106" s="477"/>
      <c r="M106" s="475" t="s">
        <v>100</v>
      </c>
      <c r="N106" s="476"/>
      <c r="O106" s="476"/>
      <c r="P106" s="477"/>
      <c r="Q106" s="475" t="s">
        <v>154</v>
      </c>
      <c r="R106" s="476"/>
      <c r="S106" s="476"/>
      <c r="T106" s="477"/>
      <c r="U106" s="475" t="s">
        <v>155</v>
      </c>
      <c r="V106" s="476"/>
      <c r="W106" s="476"/>
      <c r="X106" s="477"/>
      <c r="Y106" s="475" t="s">
        <v>155</v>
      </c>
      <c r="Z106" s="476"/>
      <c r="AA106" s="476"/>
      <c r="AB106" s="477"/>
      <c r="AC106" s="198"/>
      <c r="AE106" s="481" t="str">
        <f>Quarters!$C$4</f>
        <v>FY2026/27</v>
      </c>
      <c r="AF106" s="482"/>
      <c r="AG106" s="482"/>
      <c r="AH106" s="483"/>
      <c r="AI106" s="475" t="str">
        <f>Quarters!$C$8</f>
        <v>FY2027/28</v>
      </c>
      <c r="AJ106" s="476"/>
      <c r="AK106" s="476"/>
      <c r="AL106" s="477"/>
      <c r="AM106" s="475" t="str">
        <f>Quarters!$C$12</f>
        <v>FY2028/29</v>
      </c>
      <c r="AN106" s="476"/>
      <c r="AO106" s="476"/>
      <c r="AP106" s="477"/>
      <c r="AQ106" s="475" t="str">
        <f>Quarters!$C$16</f>
        <v>FY2029/30</v>
      </c>
      <c r="AR106" s="476"/>
      <c r="AS106" s="476"/>
      <c r="AT106" s="477"/>
      <c r="AU106" s="475" t="str">
        <f>Quarters!$C$20</f>
        <v>FY2030/31</v>
      </c>
      <c r="AV106" s="476"/>
      <c r="AW106" s="476"/>
      <c r="AX106" s="477"/>
      <c r="AY106" s="475" t="str">
        <f>Quarters!$C$24</f>
        <v>FY2031/32</v>
      </c>
      <c r="AZ106" s="476"/>
      <c r="BA106" s="476"/>
      <c r="BB106" s="477"/>
      <c r="BC106" s="198"/>
    </row>
    <row r="107" spans="2:65" ht="20" customHeight="1">
      <c r="B107" s="492" t="s">
        <v>67</v>
      </c>
      <c r="C107" s="494" t="s">
        <v>68</v>
      </c>
      <c r="D107" s="496" t="s">
        <v>69</v>
      </c>
      <c r="E107" s="370" t="s">
        <v>101</v>
      </c>
      <c r="F107" s="371" t="s">
        <v>102</v>
      </c>
      <c r="G107" s="203" t="s">
        <v>103</v>
      </c>
      <c r="H107" s="192" t="s">
        <v>104</v>
      </c>
      <c r="I107" s="209" t="s">
        <v>101</v>
      </c>
      <c r="J107" s="192" t="s">
        <v>102</v>
      </c>
      <c r="K107" s="194" t="s">
        <v>103</v>
      </c>
      <c r="L107" s="195" t="s">
        <v>104</v>
      </c>
      <c r="M107" s="209" t="s">
        <v>101</v>
      </c>
      <c r="N107" s="192" t="s">
        <v>102</v>
      </c>
      <c r="O107" s="194" t="s">
        <v>103</v>
      </c>
      <c r="P107" s="195" t="s">
        <v>104</v>
      </c>
      <c r="Q107" s="209" t="s">
        <v>101</v>
      </c>
      <c r="R107" s="192" t="s">
        <v>102</v>
      </c>
      <c r="S107" s="194" t="s">
        <v>103</v>
      </c>
      <c r="T107" s="195" t="s">
        <v>104</v>
      </c>
      <c r="U107" s="209" t="s">
        <v>101</v>
      </c>
      <c r="V107" s="192" t="s">
        <v>102</v>
      </c>
      <c r="W107" s="194" t="s">
        <v>103</v>
      </c>
      <c r="X107" s="195" t="s">
        <v>104</v>
      </c>
      <c r="Y107" s="209" t="s">
        <v>101</v>
      </c>
      <c r="Z107" s="192" t="s">
        <v>102</v>
      </c>
      <c r="AA107" s="194" t="s">
        <v>103</v>
      </c>
      <c r="AB107" s="195" t="s">
        <v>104</v>
      </c>
      <c r="AC107" s="204" t="s">
        <v>64</v>
      </c>
      <c r="AE107" s="209" t="s">
        <v>101</v>
      </c>
      <c r="AF107" s="192" t="s">
        <v>102</v>
      </c>
      <c r="AG107" s="194" t="s">
        <v>103</v>
      </c>
      <c r="AH107" s="195" t="s">
        <v>104</v>
      </c>
      <c r="AI107" s="209" t="s">
        <v>101</v>
      </c>
      <c r="AJ107" s="192" t="s">
        <v>102</v>
      </c>
      <c r="AK107" s="194" t="s">
        <v>103</v>
      </c>
      <c r="AL107" s="195" t="s">
        <v>104</v>
      </c>
      <c r="AM107" s="209" t="s">
        <v>101</v>
      </c>
      <c r="AN107" s="192" t="s">
        <v>102</v>
      </c>
      <c r="AO107" s="194" t="s">
        <v>103</v>
      </c>
      <c r="AP107" s="195" t="s">
        <v>104</v>
      </c>
      <c r="AQ107" s="209" t="s">
        <v>101</v>
      </c>
      <c r="AR107" s="192" t="s">
        <v>102</v>
      </c>
      <c r="AS107" s="194" t="s">
        <v>103</v>
      </c>
      <c r="AT107" s="195" t="s">
        <v>104</v>
      </c>
      <c r="AU107" s="209" t="s">
        <v>101</v>
      </c>
      <c r="AV107" s="192" t="s">
        <v>102</v>
      </c>
      <c r="AW107" s="194" t="s">
        <v>103</v>
      </c>
      <c r="AX107" s="195" t="s">
        <v>104</v>
      </c>
      <c r="AY107" s="209" t="s">
        <v>101</v>
      </c>
      <c r="AZ107" s="192" t="s">
        <v>102</v>
      </c>
      <c r="BA107" s="194" t="s">
        <v>103</v>
      </c>
      <c r="BB107" s="195" t="s">
        <v>104</v>
      </c>
      <c r="BC107" s="204" t="s">
        <v>64</v>
      </c>
      <c r="BH107" s="231"/>
      <c r="BI107" s="231"/>
      <c r="BJ107" s="231"/>
      <c r="BK107" s="231"/>
      <c r="BL107" s="231"/>
      <c r="BM107" s="231"/>
    </row>
    <row r="108" spans="2:65" ht="20" customHeight="1" thickBot="1">
      <c r="B108" s="493"/>
      <c r="C108" s="495"/>
      <c r="D108" s="497"/>
      <c r="E108" s="370" t="s">
        <v>71</v>
      </c>
      <c r="F108" s="371" t="s">
        <v>71</v>
      </c>
      <c r="G108" s="366" t="s">
        <v>71</v>
      </c>
      <c r="H108" s="193" t="s">
        <v>71</v>
      </c>
      <c r="I108" s="205" t="s">
        <v>71</v>
      </c>
      <c r="J108" s="206" t="s">
        <v>71</v>
      </c>
      <c r="K108" s="206" t="s">
        <v>71</v>
      </c>
      <c r="L108" s="210" t="s">
        <v>71</v>
      </c>
      <c r="M108" s="205" t="s">
        <v>71</v>
      </c>
      <c r="N108" s="206" t="s">
        <v>71</v>
      </c>
      <c r="O108" s="206" t="s">
        <v>71</v>
      </c>
      <c r="P108" s="210" t="s">
        <v>71</v>
      </c>
      <c r="Q108" s="205" t="s">
        <v>71</v>
      </c>
      <c r="R108" s="206" t="s">
        <v>71</v>
      </c>
      <c r="S108" s="206" t="s">
        <v>71</v>
      </c>
      <c r="T108" s="210" t="s">
        <v>71</v>
      </c>
      <c r="U108" s="205" t="s">
        <v>71</v>
      </c>
      <c r="V108" s="206" t="s">
        <v>71</v>
      </c>
      <c r="W108" s="206" t="s">
        <v>71</v>
      </c>
      <c r="X108" s="210" t="s">
        <v>71</v>
      </c>
      <c r="Y108" s="205" t="s">
        <v>71</v>
      </c>
      <c r="Z108" s="206" t="s">
        <v>71</v>
      </c>
      <c r="AA108" s="206" t="s">
        <v>71</v>
      </c>
      <c r="AB108" s="210" t="s">
        <v>71</v>
      </c>
      <c r="AC108" s="211" t="s">
        <v>71</v>
      </c>
      <c r="AE108" s="205" t="s">
        <v>72</v>
      </c>
      <c r="AF108" s="206" t="s">
        <v>72</v>
      </c>
      <c r="AG108" s="206" t="s">
        <v>72</v>
      </c>
      <c r="AH108" s="210" t="s">
        <v>72</v>
      </c>
      <c r="AI108" s="205" t="s">
        <v>72</v>
      </c>
      <c r="AJ108" s="206" t="s">
        <v>72</v>
      </c>
      <c r="AK108" s="206" t="s">
        <v>72</v>
      </c>
      <c r="AL108" s="210" t="s">
        <v>72</v>
      </c>
      <c r="AM108" s="205" t="s">
        <v>72</v>
      </c>
      <c r="AN108" s="206" t="s">
        <v>72</v>
      </c>
      <c r="AO108" s="206" t="s">
        <v>72</v>
      </c>
      <c r="AP108" s="210" t="s">
        <v>72</v>
      </c>
      <c r="AQ108" s="205" t="s">
        <v>72</v>
      </c>
      <c r="AR108" s="206" t="s">
        <v>72</v>
      </c>
      <c r="AS108" s="206" t="s">
        <v>72</v>
      </c>
      <c r="AT108" s="210" t="s">
        <v>72</v>
      </c>
      <c r="AU108" s="205" t="s">
        <v>72</v>
      </c>
      <c r="AV108" s="206" t="s">
        <v>72</v>
      </c>
      <c r="AW108" s="206" t="s">
        <v>72</v>
      </c>
      <c r="AX108" s="210" t="s">
        <v>72</v>
      </c>
      <c r="AY108" s="205" t="s">
        <v>72</v>
      </c>
      <c r="AZ108" s="206" t="s">
        <v>72</v>
      </c>
      <c r="BA108" s="206" t="s">
        <v>72</v>
      </c>
      <c r="BB108" s="210" t="s">
        <v>72</v>
      </c>
      <c r="BC108" s="32" t="s">
        <v>72</v>
      </c>
    </row>
    <row r="109" spans="2:65" ht="20" customHeight="1" thickBot="1">
      <c r="B109" s="486" t="s">
        <v>157</v>
      </c>
      <c r="C109" s="487"/>
      <c r="D109" s="487"/>
      <c r="E109" s="488"/>
      <c r="F109" s="488"/>
      <c r="G109" s="488"/>
      <c r="H109" s="488"/>
      <c r="I109" s="487"/>
      <c r="J109" s="487"/>
      <c r="K109" s="487"/>
      <c r="L109" s="487"/>
      <c r="M109" s="487"/>
      <c r="N109" s="487"/>
      <c r="O109" s="487"/>
      <c r="P109" s="487"/>
      <c r="Q109" s="487"/>
      <c r="R109" s="487"/>
      <c r="S109" s="487"/>
      <c r="T109" s="487"/>
      <c r="U109" s="487"/>
      <c r="V109" s="487"/>
      <c r="W109" s="487"/>
      <c r="X109" s="487"/>
      <c r="Y109" s="487"/>
      <c r="Z109" s="487"/>
      <c r="AA109" s="487"/>
      <c r="AB109" s="487"/>
      <c r="AC109" s="507"/>
      <c r="AE109" s="486" t="s">
        <v>74</v>
      </c>
      <c r="AF109" s="487"/>
      <c r="AG109" s="487"/>
      <c r="AH109" s="487"/>
      <c r="AI109" s="487"/>
      <c r="AJ109" s="488"/>
      <c r="AK109" s="488"/>
      <c r="AL109" s="487"/>
      <c r="AM109" s="487"/>
      <c r="AN109" s="487"/>
      <c r="AO109" s="487"/>
      <c r="AP109" s="487"/>
      <c r="AQ109" s="487"/>
      <c r="AR109" s="487"/>
      <c r="AS109" s="487"/>
      <c r="AT109" s="487"/>
      <c r="AU109" s="487"/>
      <c r="AV109" s="487"/>
      <c r="AW109" s="487"/>
      <c r="AX109" s="487"/>
      <c r="AY109" s="487"/>
      <c r="AZ109" s="487"/>
      <c r="BA109" s="487"/>
      <c r="BB109" s="487"/>
      <c r="BC109" s="487"/>
    </row>
    <row r="110" spans="2:65" ht="20" customHeight="1">
      <c r="B110" s="137"/>
      <c r="C110" s="138"/>
      <c r="D110" s="201"/>
      <c r="E110" s="372"/>
      <c r="F110" s="375"/>
      <c r="G110" s="367"/>
      <c r="H110" s="207"/>
      <c r="I110" s="372"/>
      <c r="J110" s="375"/>
      <c r="K110" s="367"/>
      <c r="L110" s="207"/>
      <c r="M110" s="372"/>
      <c r="N110" s="375"/>
      <c r="O110" s="367"/>
      <c r="P110" s="207"/>
      <c r="Q110" s="372"/>
      <c r="R110" s="375"/>
      <c r="S110" s="367"/>
      <c r="T110" s="207"/>
      <c r="U110" s="372"/>
      <c r="V110" s="375"/>
      <c r="W110" s="367"/>
      <c r="X110" s="207"/>
      <c r="Y110" s="372"/>
      <c r="Z110" s="375"/>
      <c r="AA110" s="367"/>
      <c r="AB110" s="207"/>
      <c r="AC110" s="223">
        <f>SUM(E110:AB110)/4</f>
        <v>0</v>
      </c>
      <c r="AD110" s="34"/>
      <c r="AE110" s="214">
        <f>$D110*1*E110*1.3*0.25</f>
        <v>0</v>
      </c>
      <c r="AF110" s="139">
        <f>$D110*1*F110*1.3*0.25</f>
        <v>0</v>
      </c>
      <c r="AG110" s="139">
        <f>$D110*1*G110*1.3*0.25</f>
        <v>0</v>
      </c>
      <c r="AH110" s="221">
        <f>$D110*1*H110*1.3*0.25</f>
        <v>0</v>
      </c>
      <c r="AI110" s="214">
        <f>$D110*1*I110*1.3*0.25</f>
        <v>0</v>
      </c>
      <c r="AJ110" s="139">
        <f>$D110*1*J110*1.3*0.25</f>
        <v>0</v>
      </c>
      <c r="AK110" s="139">
        <f>$D110*1*K110*1.3*0.25</f>
        <v>0</v>
      </c>
      <c r="AL110" s="221">
        <f>$D110*1*L110*1.3*0.25</f>
        <v>0</v>
      </c>
      <c r="AM110" s="214">
        <f>$D110*1*M110*1.3*0.25</f>
        <v>0</v>
      </c>
      <c r="AN110" s="139">
        <f>$D110*1*N110*1.3*0.25</f>
        <v>0</v>
      </c>
      <c r="AO110" s="139">
        <f>$D110*1*O110*1.3*0.25</f>
        <v>0</v>
      </c>
      <c r="AP110" s="221">
        <f>$D110*1*P110*1.3*0.25</f>
        <v>0</v>
      </c>
      <c r="AQ110" s="214">
        <f>$D110*1*Q110*1.3*0.25</f>
        <v>0</v>
      </c>
      <c r="AR110" s="139">
        <f>$D110*1*R110*1.3*0.25</f>
        <v>0</v>
      </c>
      <c r="AS110" s="139">
        <f>$D110*1*S110*1.3*0.25</f>
        <v>0</v>
      </c>
      <c r="AT110" s="221">
        <f>$D110*1*T110*1.3*0.25</f>
        <v>0</v>
      </c>
      <c r="AU110" s="214">
        <f>$D110*1*U110*1.3*0.25</f>
        <v>0</v>
      </c>
      <c r="AV110" s="139">
        <f>$D110*1*V110*1.3*0.25</f>
        <v>0</v>
      </c>
      <c r="AW110" s="139">
        <f>$D110*1*W110*1.3*0.25</f>
        <v>0</v>
      </c>
      <c r="AX110" s="221">
        <f>$D110*1*X110*1.3*0.25</f>
        <v>0</v>
      </c>
      <c r="AY110" s="214">
        <f>$D110*1*Y110*1.3*0.25</f>
        <v>0</v>
      </c>
      <c r="AZ110" s="139">
        <f>$D110*1*Z110*1.3*0.25</f>
        <v>0</v>
      </c>
      <c r="BA110" s="139">
        <f>$D110*1*AA110*1.3*0.25</f>
        <v>0</v>
      </c>
      <c r="BB110" s="221">
        <f>$D110*1*AB110*1.3*0.25</f>
        <v>0</v>
      </c>
      <c r="BC110" s="223">
        <f>SUM(AE110:BB110)</f>
        <v>0</v>
      </c>
      <c r="BD110" s="34"/>
      <c r="BE110" s="34"/>
      <c r="BF110" s="34"/>
      <c r="BG110" s="34"/>
    </row>
    <row r="111" spans="2:65" ht="20" customHeight="1" thickBot="1">
      <c r="B111" s="40"/>
      <c r="C111" s="41"/>
      <c r="D111" s="202"/>
      <c r="E111" s="373"/>
      <c r="F111" s="376"/>
      <c r="G111" s="368"/>
      <c r="H111" s="208"/>
      <c r="I111" s="373"/>
      <c r="J111" s="376"/>
      <c r="K111" s="368"/>
      <c r="L111" s="208"/>
      <c r="M111" s="373"/>
      <c r="N111" s="376"/>
      <c r="O111" s="368"/>
      <c r="P111" s="208"/>
      <c r="Q111" s="373"/>
      <c r="R111" s="376"/>
      <c r="S111" s="368"/>
      <c r="T111" s="208"/>
      <c r="U111" s="373"/>
      <c r="V111" s="376"/>
      <c r="W111" s="368"/>
      <c r="X111" s="208"/>
      <c r="Y111" s="373"/>
      <c r="Z111" s="376"/>
      <c r="AA111" s="368"/>
      <c r="AB111" s="208"/>
      <c r="AC111" s="224">
        <f t="shared" ref="AC111:AC112" si="41">SUM(E111:AB111)/4</f>
        <v>0</v>
      </c>
      <c r="AE111" s="215">
        <f>$D111*1*E111*1.3*0.25</f>
        <v>0</v>
      </c>
      <c r="AF111" s="33">
        <f>$D111*1*F111*1.3*0.25</f>
        <v>0</v>
      </c>
      <c r="AG111" s="33">
        <f>$D111*1*G111*1.3*0.25</f>
        <v>0</v>
      </c>
      <c r="AH111" s="213">
        <f>$D111*1*H111*1.3*0.25</f>
        <v>0</v>
      </c>
      <c r="AI111" s="215">
        <f>$D111*1*I111*1.3*0.25</f>
        <v>0</v>
      </c>
      <c r="AJ111" s="33">
        <f>$D111*1*J111*1.3*0.25</f>
        <v>0</v>
      </c>
      <c r="AK111" s="33">
        <f>$D111*1*K111*1.3*0.25</f>
        <v>0</v>
      </c>
      <c r="AL111" s="213">
        <f>$D111*1*L111*1.3*0.25</f>
        <v>0</v>
      </c>
      <c r="AM111" s="215">
        <f>$D111*1*M111*1.3*0.25</f>
        <v>0</v>
      </c>
      <c r="AN111" s="33">
        <f>$D111*1*N111*1.3*0.25</f>
        <v>0</v>
      </c>
      <c r="AO111" s="33">
        <f>$D111*1*O111*1.3*0.25</f>
        <v>0</v>
      </c>
      <c r="AP111" s="213">
        <f>$D111*1*P111*1.3*0.25</f>
        <v>0</v>
      </c>
      <c r="AQ111" s="215">
        <f>$D111*1*Q111*1.3*0.25</f>
        <v>0</v>
      </c>
      <c r="AR111" s="33">
        <f>$D111*1*R111*1.3*0.25</f>
        <v>0</v>
      </c>
      <c r="AS111" s="33">
        <f>$D111*1*S111*1.3*0.25</f>
        <v>0</v>
      </c>
      <c r="AT111" s="213">
        <f>$D111*1*T111*1.3*0.25</f>
        <v>0</v>
      </c>
      <c r="AU111" s="215">
        <f>$D111*1*U111*1.3*0.25</f>
        <v>0</v>
      </c>
      <c r="AV111" s="33">
        <f>$D111*1*V111*1.3*0.25</f>
        <v>0</v>
      </c>
      <c r="AW111" s="33">
        <f>$D111*1*W111*1.3*0.25</f>
        <v>0</v>
      </c>
      <c r="AX111" s="213">
        <f>$D111*1*X111*1.3*0.25</f>
        <v>0</v>
      </c>
      <c r="AY111" s="215">
        <f>$D111*1*Y111*1.3*0.25</f>
        <v>0</v>
      </c>
      <c r="AZ111" s="33">
        <f>$D111*1*Z111*1.3*0.25</f>
        <v>0</v>
      </c>
      <c r="BA111" s="33">
        <f>$D111*1*AA111*1.3*0.25</f>
        <v>0</v>
      </c>
      <c r="BB111" s="213">
        <f>$D111*1*AB111*1.3*0.25</f>
        <v>0</v>
      </c>
      <c r="BC111" s="224">
        <f t="shared" ref="BC111:BC114" si="42">SUM(AE111:BB111)</f>
        <v>0</v>
      </c>
    </row>
    <row r="112" spans="2:65" ht="20" customHeight="1">
      <c r="B112" s="40"/>
      <c r="C112" s="41"/>
      <c r="D112" s="201"/>
      <c r="E112" s="372"/>
      <c r="F112" s="375"/>
      <c r="G112" s="367"/>
      <c r="H112" s="207"/>
      <c r="I112" s="372"/>
      <c r="J112" s="375"/>
      <c r="K112" s="367"/>
      <c r="L112" s="207"/>
      <c r="M112" s="372"/>
      <c r="N112" s="375"/>
      <c r="O112" s="367"/>
      <c r="P112" s="207"/>
      <c r="Q112" s="372"/>
      <c r="R112" s="375"/>
      <c r="S112" s="367"/>
      <c r="T112" s="207"/>
      <c r="U112" s="372"/>
      <c r="V112" s="375"/>
      <c r="W112" s="367"/>
      <c r="X112" s="207"/>
      <c r="Y112" s="372"/>
      <c r="Z112" s="375"/>
      <c r="AA112" s="367"/>
      <c r="AB112" s="207"/>
      <c r="AC112" s="224">
        <f t="shared" si="41"/>
        <v>0</v>
      </c>
      <c r="AE112" s="215">
        <f>$D112*1*E112*1.3*0.25</f>
        <v>0</v>
      </c>
      <c r="AF112" s="33">
        <f>$D112*1*F112*1.3*0.25</f>
        <v>0</v>
      </c>
      <c r="AG112" s="33">
        <f>$D112*1*G112*1.3*0.25</f>
        <v>0</v>
      </c>
      <c r="AH112" s="213">
        <f>$D112*1*H112*1.3*0.25</f>
        <v>0</v>
      </c>
      <c r="AI112" s="215">
        <f>$D112*1*I112*1.3*0.25</f>
        <v>0</v>
      </c>
      <c r="AJ112" s="33">
        <f>$D112*1*J112*1.3*0.25</f>
        <v>0</v>
      </c>
      <c r="AK112" s="33">
        <f>$D112*1*K112*1.3*0.25</f>
        <v>0</v>
      </c>
      <c r="AL112" s="213">
        <f>$D112*1*L112*1.3*0.25</f>
        <v>0</v>
      </c>
      <c r="AM112" s="215">
        <f>$D112*1*M112*1.3*0.25</f>
        <v>0</v>
      </c>
      <c r="AN112" s="33">
        <f>$D112*1*N112*1.3*0.25</f>
        <v>0</v>
      </c>
      <c r="AO112" s="33">
        <f>$D112*1*O112*1.3*0.25</f>
        <v>0</v>
      </c>
      <c r="AP112" s="213">
        <f>$D112*1*P112*1.3*0.25</f>
        <v>0</v>
      </c>
      <c r="AQ112" s="215">
        <f>$D112*1*Q112*1.3*0.25</f>
        <v>0</v>
      </c>
      <c r="AR112" s="33">
        <f>$D112*1*R112*1.3*0.25</f>
        <v>0</v>
      </c>
      <c r="AS112" s="33">
        <f>$D112*1*S112*1.3*0.25</f>
        <v>0</v>
      </c>
      <c r="AT112" s="213">
        <f>$D112*1*T112*1.3*0.25</f>
        <v>0</v>
      </c>
      <c r="AU112" s="215">
        <f>$D112*1*U112*1.3*0.25</f>
        <v>0</v>
      </c>
      <c r="AV112" s="33">
        <f>$D112*1*V112*1.3*0.25</f>
        <v>0</v>
      </c>
      <c r="AW112" s="33">
        <f>$D112*1*W112*1.3*0.25</f>
        <v>0</v>
      </c>
      <c r="AX112" s="213">
        <f>$D112*1*X112*1.3*0.25</f>
        <v>0</v>
      </c>
      <c r="AY112" s="215">
        <f>$D112*1*Y112*1.3*0.25</f>
        <v>0</v>
      </c>
      <c r="AZ112" s="33">
        <f>$D112*1*Z112*1.3*0.25</f>
        <v>0</v>
      </c>
      <c r="BA112" s="33">
        <f>$D112*1*AA112*1.3*0.25</f>
        <v>0</v>
      </c>
      <c r="BB112" s="213">
        <f>$D112*1*AB112*1.3*0.25</f>
        <v>0</v>
      </c>
      <c r="BC112" s="224">
        <f t="shared" si="42"/>
        <v>0</v>
      </c>
      <c r="BI112" s="155"/>
      <c r="BJ112" s="155"/>
      <c r="BK112" s="155"/>
      <c r="BL112" s="155"/>
    </row>
    <row r="113" spans="2:64" ht="20" customHeight="1" thickBot="1">
      <c r="B113" s="40"/>
      <c r="C113" s="41"/>
      <c r="D113" s="202"/>
      <c r="E113" s="373"/>
      <c r="F113" s="376"/>
      <c r="G113" s="368"/>
      <c r="H113" s="208"/>
      <c r="I113" s="373"/>
      <c r="J113" s="376"/>
      <c r="K113" s="368"/>
      <c r="L113" s="208"/>
      <c r="M113" s="373"/>
      <c r="N113" s="376"/>
      <c r="O113" s="368"/>
      <c r="P113" s="208"/>
      <c r="Q113" s="373"/>
      <c r="R113" s="376"/>
      <c r="S113" s="368"/>
      <c r="T113" s="208"/>
      <c r="U113" s="373"/>
      <c r="V113" s="376"/>
      <c r="W113" s="368"/>
      <c r="X113" s="208"/>
      <c r="Y113" s="373"/>
      <c r="Z113" s="376"/>
      <c r="AA113" s="368"/>
      <c r="AB113" s="208"/>
      <c r="AC113" s="224">
        <f>SUM(E113:AB113)/4</f>
        <v>0</v>
      </c>
      <c r="AE113" s="218">
        <f>$D113*1*E113*1.3*0.25</f>
        <v>0</v>
      </c>
      <c r="AF113" s="219">
        <f>$D113*1*F113*1.3*0.25</f>
        <v>0</v>
      </c>
      <c r="AG113" s="219">
        <f>$D113*1*G113*1.3*0.25</f>
        <v>0</v>
      </c>
      <c r="AH113" s="222">
        <f>$D113*1*H113*1.3*0.25</f>
        <v>0</v>
      </c>
      <c r="AI113" s="218">
        <f>$D113*1*I113*1.3*0.25</f>
        <v>0</v>
      </c>
      <c r="AJ113" s="219">
        <f>$D113*1*J113*1.3*0.25</f>
        <v>0</v>
      </c>
      <c r="AK113" s="219">
        <f>$D113*1*K113*1.3*0.25</f>
        <v>0</v>
      </c>
      <c r="AL113" s="222">
        <f>$D113*1*L113*1.3*0.25</f>
        <v>0</v>
      </c>
      <c r="AM113" s="218">
        <f>$D113*1*M113*1.3*0.25</f>
        <v>0</v>
      </c>
      <c r="AN113" s="219">
        <f>$D113*1*N113*1.3*0.25</f>
        <v>0</v>
      </c>
      <c r="AO113" s="219">
        <f>$D113*1*O113*1.3*0.25</f>
        <v>0</v>
      </c>
      <c r="AP113" s="222">
        <f>$D113*1*P113*1.3*0.25</f>
        <v>0</v>
      </c>
      <c r="AQ113" s="218">
        <f>$D113*1*Q113*1.3*0.25</f>
        <v>0</v>
      </c>
      <c r="AR113" s="219">
        <f>$D113*1*R113*1.3*0.25</f>
        <v>0</v>
      </c>
      <c r="AS113" s="219">
        <f>$D113*1*S113*1.3*0.25</f>
        <v>0</v>
      </c>
      <c r="AT113" s="222">
        <f>$D113*1*T113*1.3*0.25</f>
        <v>0</v>
      </c>
      <c r="AU113" s="218">
        <f>$D113*1*U113*1.3*0.25</f>
        <v>0</v>
      </c>
      <c r="AV113" s="219">
        <f>$D113*1*V113*1.3*0.25</f>
        <v>0</v>
      </c>
      <c r="AW113" s="219">
        <f>$D113*1*W113*1.3*0.25</f>
        <v>0</v>
      </c>
      <c r="AX113" s="222">
        <f>$D113*1*X113*1.3*0.25</f>
        <v>0</v>
      </c>
      <c r="AY113" s="218">
        <f>$D113*1*Y113*1.3*0.25</f>
        <v>0</v>
      </c>
      <c r="AZ113" s="219">
        <f>$D113*1*Z113*1.3*0.25</f>
        <v>0</v>
      </c>
      <c r="BA113" s="219">
        <f>$D113*1*AA113*1.3*0.25</f>
        <v>0</v>
      </c>
      <c r="BB113" s="222">
        <f>$D113*1*AB113*1.3*0.25</f>
        <v>0</v>
      </c>
      <c r="BC113" s="225">
        <f t="shared" si="42"/>
        <v>0</v>
      </c>
    </row>
    <row r="114" spans="2:64" ht="20" customHeight="1" thickBot="1">
      <c r="B114" s="498" t="s">
        <v>178</v>
      </c>
      <c r="C114" s="499"/>
      <c r="D114" s="500"/>
      <c r="E114" s="374">
        <f t="shared" ref="E114:AC114" si="43">SUM(E110:E113)</f>
        <v>0</v>
      </c>
      <c r="F114" s="377">
        <f t="shared" si="43"/>
        <v>0</v>
      </c>
      <c r="G114" s="369">
        <f t="shared" si="43"/>
        <v>0</v>
      </c>
      <c r="H114" s="228">
        <f t="shared" si="43"/>
        <v>0</v>
      </c>
      <c r="I114" s="227">
        <f t="shared" si="43"/>
        <v>0</v>
      </c>
      <c r="J114" s="229">
        <f t="shared" si="43"/>
        <v>0</v>
      </c>
      <c r="K114" s="229">
        <f t="shared" si="43"/>
        <v>0</v>
      </c>
      <c r="L114" s="228">
        <f t="shared" si="43"/>
        <v>0</v>
      </c>
      <c r="M114" s="227">
        <f t="shared" si="43"/>
        <v>0</v>
      </c>
      <c r="N114" s="229">
        <f t="shared" si="43"/>
        <v>0</v>
      </c>
      <c r="O114" s="229">
        <f t="shared" si="43"/>
        <v>0</v>
      </c>
      <c r="P114" s="228">
        <f t="shared" si="43"/>
        <v>0</v>
      </c>
      <c r="Q114" s="227">
        <f t="shared" si="43"/>
        <v>0</v>
      </c>
      <c r="R114" s="229">
        <f t="shared" si="43"/>
        <v>0</v>
      </c>
      <c r="S114" s="229">
        <f t="shared" si="43"/>
        <v>0</v>
      </c>
      <c r="T114" s="228">
        <f t="shared" si="43"/>
        <v>0</v>
      </c>
      <c r="U114" s="227">
        <f t="shared" ref="U114:X114" si="44">SUM(U110:U113)</f>
        <v>0</v>
      </c>
      <c r="V114" s="229">
        <f t="shared" si="44"/>
        <v>0</v>
      </c>
      <c r="W114" s="229">
        <f t="shared" si="44"/>
        <v>0</v>
      </c>
      <c r="X114" s="228">
        <f t="shared" si="44"/>
        <v>0</v>
      </c>
      <c r="Y114" s="227">
        <f t="shared" si="43"/>
        <v>0</v>
      </c>
      <c r="Z114" s="229">
        <f t="shared" si="43"/>
        <v>0</v>
      </c>
      <c r="AA114" s="229">
        <f t="shared" si="43"/>
        <v>0</v>
      </c>
      <c r="AB114" s="228">
        <f t="shared" si="43"/>
        <v>0</v>
      </c>
      <c r="AC114" s="310">
        <f t="shared" si="43"/>
        <v>0</v>
      </c>
      <c r="AE114" s="216">
        <f t="shared" ref="AE114:AH114" si="45">SUM(AE110:AE113)</f>
        <v>0</v>
      </c>
      <c r="AF114" s="212">
        <f t="shared" si="45"/>
        <v>0</v>
      </c>
      <c r="AG114" s="212">
        <f t="shared" si="45"/>
        <v>0</v>
      </c>
      <c r="AH114" s="220">
        <f t="shared" si="45"/>
        <v>0</v>
      </c>
      <c r="AI114" s="216">
        <f t="shared" ref="AI114:BB114" si="46">SUM(AI110:AI113)</f>
        <v>0</v>
      </c>
      <c r="AJ114" s="212">
        <f t="shared" si="46"/>
        <v>0</v>
      </c>
      <c r="AK114" s="212">
        <f t="shared" si="46"/>
        <v>0</v>
      </c>
      <c r="AL114" s="220">
        <f t="shared" si="46"/>
        <v>0</v>
      </c>
      <c r="AM114" s="217">
        <f t="shared" si="46"/>
        <v>0</v>
      </c>
      <c r="AN114" s="212">
        <f t="shared" si="46"/>
        <v>0</v>
      </c>
      <c r="AO114" s="212">
        <f t="shared" si="46"/>
        <v>0</v>
      </c>
      <c r="AP114" s="48">
        <f t="shared" si="46"/>
        <v>0</v>
      </c>
      <c r="AQ114" s="216">
        <f t="shared" si="46"/>
        <v>0</v>
      </c>
      <c r="AR114" s="212">
        <f t="shared" si="46"/>
        <v>0</v>
      </c>
      <c r="AS114" s="212">
        <f t="shared" si="46"/>
        <v>0</v>
      </c>
      <c r="AT114" s="48">
        <f t="shared" si="46"/>
        <v>0</v>
      </c>
      <c r="AU114" s="216">
        <f t="shared" ref="AU114:AX114" si="47">SUM(AU110:AU113)</f>
        <v>0</v>
      </c>
      <c r="AV114" s="212">
        <f t="shared" si="47"/>
        <v>0</v>
      </c>
      <c r="AW114" s="212">
        <f t="shared" si="47"/>
        <v>0</v>
      </c>
      <c r="AX114" s="220">
        <f t="shared" si="47"/>
        <v>0</v>
      </c>
      <c r="AY114" s="216">
        <f t="shared" si="46"/>
        <v>0</v>
      </c>
      <c r="AZ114" s="212">
        <f t="shared" si="46"/>
        <v>0</v>
      </c>
      <c r="BA114" s="212">
        <f t="shared" si="46"/>
        <v>0</v>
      </c>
      <c r="BB114" s="48">
        <f t="shared" si="46"/>
        <v>0</v>
      </c>
      <c r="BC114" s="226">
        <f t="shared" si="42"/>
        <v>0</v>
      </c>
      <c r="BH114" s="37"/>
      <c r="BI114" s="154"/>
      <c r="BJ114" s="154"/>
      <c r="BK114" s="154"/>
      <c r="BL114" s="154"/>
    </row>
    <row r="115" spans="2:64" ht="20" customHeight="1" thickBot="1">
      <c r="B115" s="498" t="s">
        <v>179</v>
      </c>
      <c r="C115" s="499"/>
      <c r="D115" s="500"/>
      <c r="E115" s="489">
        <f>SUM(E114:H114)/4</f>
        <v>0</v>
      </c>
      <c r="F115" s="490"/>
      <c r="G115" s="490"/>
      <c r="H115" s="491"/>
      <c r="I115" s="489">
        <f>SUM(I114:L114)/4</f>
        <v>0</v>
      </c>
      <c r="J115" s="490"/>
      <c r="K115" s="490"/>
      <c r="L115" s="491"/>
      <c r="M115" s="489">
        <f>SUM(M114:P114)/4</f>
        <v>0</v>
      </c>
      <c r="N115" s="490"/>
      <c r="O115" s="490"/>
      <c r="P115" s="491"/>
      <c r="Q115" s="489">
        <f>SUM(Q114:T114)/4</f>
        <v>0</v>
      </c>
      <c r="R115" s="490"/>
      <c r="S115" s="490"/>
      <c r="T115" s="491"/>
      <c r="U115" s="489">
        <f>SUM(U114:X114)/4</f>
        <v>0</v>
      </c>
      <c r="V115" s="490"/>
      <c r="W115" s="490"/>
      <c r="X115" s="491"/>
      <c r="Y115" s="489">
        <f>SUM(Y114:AB114)/4</f>
        <v>0</v>
      </c>
      <c r="Z115" s="490"/>
      <c r="AA115" s="490"/>
      <c r="AB115" s="491"/>
      <c r="AC115" s="311">
        <f>AC114</f>
        <v>0</v>
      </c>
      <c r="AE115" s="472">
        <f>SUM(AE114:AH114)</f>
        <v>0</v>
      </c>
      <c r="AF115" s="473"/>
      <c r="AG115" s="473"/>
      <c r="AH115" s="474"/>
      <c r="AI115" s="472">
        <f>SUM(AI114:AL114)</f>
        <v>0</v>
      </c>
      <c r="AJ115" s="473"/>
      <c r="AK115" s="473"/>
      <c r="AL115" s="474"/>
      <c r="AM115" s="472">
        <f>SUM(AM114:AP114)</f>
        <v>0</v>
      </c>
      <c r="AN115" s="473"/>
      <c r="AO115" s="473"/>
      <c r="AP115" s="474"/>
      <c r="AQ115" s="472">
        <f>SUM(AQ114:AT114)</f>
        <v>0</v>
      </c>
      <c r="AR115" s="473"/>
      <c r="AS115" s="473"/>
      <c r="AT115" s="474"/>
      <c r="AU115" s="472">
        <f>SUM(AU114:AX114)</f>
        <v>0</v>
      </c>
      <c r="AV115" s="473"/>
      <c r="AW115" s="473"/>
      <c r="AX115" s="474"/>
      <c r="AY115" s="472">
        <f>SUM(AY114:BB114)</f>
        <v>0</v>
      </c>
      <c r="AZ115" s="473"/>
      <c r="BA115" s="473"/>
      <c r="BB115" s="474"/>
      <c r="BC115" s="283">
        <f>BC114</f>
        <v>0</v>
      </c>
      <c r="BH115" s="37"/>
      <c r="BI115" s="154"/>
      <c r="BJ115" s="154"/>
      <c r="BK115" s="154"/>
      <c r="BL115" s="154"/>
    </row>
    <row r="116" spans="2:64" ht="20" customHeight="1"/>
    <row r="117" spans="2:64" ht="20" customHeight="1"/>
    <row r="118" spans="2:64" ht="20" customHeight="1"/>
    <row r="119" spans="2:64" ht="20" customHeight="1"/>
    <row r="120" spans="2:64" ht="20" customHeight="1"/>
    <row r="121" spans="2:64" ht="20" customHeight="1"/>
    <row r="122" spans="2:64" ht="20" customHeight="1"/>
    <row r="123" spans="2:64" ht="20" customHeight="1"/>
    <row r="124" spans="2:64" ht="20" customHeight="1"/>
    <row r="125" spans="2:64" ht="20" customHeight="1"/>
    <row r="126" spans="2:64" ht="20" customHeight="1"/>
    <row r="155" ht="14" hidden="1" customHeight="1"/>
    <row r="156" ht="14" hidden="1" customHeight="1"/>
    <row r="157" ht="14" hidden="1" customHeight="1"/>
    <row r="158" ht="14" hidden="1" customHeight="1"/>
    <row r="159" ht="14" hidden="1" customHeight="1"/>
    <row r="160" ht="14" hidden="1" customHeight="1"/>
    <row r="161" ht="14" hidden="1" customHeight="1"/>
    <row r="162" ht="14" hidden="1" customHeight="1"/>
    <row r="163" ht="14" hidden="1" customHeight="1"/>
    <row r="164" ht="14" hidden="1" customHeight="1"/>
    <row r="165" ht="14" hidden="1" customHeight="1"/>
    <row r="166" ht="14" hidden="1" customHeight="1"/>
    <row r="167" ht="14" hidden="1" customHeight="1"/>
    <row r="168" ht="14" hidden="1" customHeight="1"/>
    <row r="169" ht="14" hidden="1" customHeight="1"/>
    <row r="170" ht="14" hidden="1" customHeight="1"/>
    <row r="281" spans="30:30">
      <c r="AD281" s="1">
        <f>B12</f>
        <v>0</v>
      </c>
    </row>
    <row r="282" spans="30:30">
      <c r="AD282" s="1">
        <f>B13</f>
        <v>0</v>
      </c>
    </row>
    <row r="283" spans="30:30">
      <c r="AD283" s="1">
        <f>B14</f>
        <v>0</v>
      </c>
    </row>
    <row r="284" spans="30:30">
      <c r="AD284" s="1">
        <f>B15</f>
        <v>0</v>
      </c>
    </row>
    <row r="285" spans="30:30">
      <c r="AD285" s="1" t="e">
        <f>#REF!</f>
        <v>#REF!</v>
      </c>
    </row>
    <row r="286" spans="30:30">
      <c r="AD286" s="1" t="e">
        <f>#REF!</f>
        <v>#REF!</v>
      </c>
    </row>
    <row r="287" spans="30:30">
      <c r="AD287" s="1" t="e">
        <f>#REF!</f>
        <v>#REF!</v>
      </c>
    </row>
    <row r="288" spans="30:30">
      <c r="AD288" s="1" t="e">
        <f>#REF!</f>
        <v>#REF!</v>
      </c>
    </row>
    <row r="289" spans="30:30">
      <c r="AD289" s="1" t="e">
        <f>#REF!</f>
        <v>#REF!</v>
      </c>
    </row>
    <row r="290" spans="30:30">
      <c r="AD290" s="1" t="e">
        <f>#REF!</f>
        <v>#REF!</v>
      </c>
    </row>
    <row r="291" spans="30:30">
      <c r="AD291" s="1" t="e">
        <f>#REF!</f>
        <v>#REF!</v>
      </c>
    </row>
    <row r="292" spans="30:30">
      <c r="AD292" s="1" t="e">
        <f>#REF!</f>
        <v>#REF!</v>
      </c>
    </row>
    <row r="343" spans="61:65">
      <c r="BI343" s="1" t="e">
        <f>#REF!</f>
        <v>#REF!</v>
      </c>
      <c r="BJ343" s="1" t="e">
        <f>#REF!</f>
        <v>#REF!</v>
      </c>
      <c r="BK343" s="1" t="e">
        <f>#REF!</f>
        <v>#REF!</v>
      </c>
      <c r="BL343" s="1" t="e">
        <f>#REF!</f>
        <v>#REF!</v>
      </c>
    </row>
    <row r="344" spans="61:65">
      <c r="BI344" s="39" t="e">
        <f>#REF!</f>
        <v>#REF!</v>
      </c>
      <c r="BJ344" s="39" t="e">
        <f>#REF!</f>
        <v>#REF!</v>
      </c>
      <c r="BK344" s="39" t="e">
        <f>#REF!</f>
        <v>#REF!</v>
      </c>
      <c r="BL344" s="39" t="e">
        <f>#REF!</f>
        <v>#REF!</v>
      </c>
    </row>
    <row r="345" spans="61:65">
      <c r="BI345" s="39" t="e">
        <f>#REF!</f>
        <v>#REF!</v>
      </c>
      <c r="BJ345" s="39" t="e">
        <f>#REF!</f>
        <v>#REF!</v>
      </c>
      <c r="BK345" s="39" t="e">
        <f>#REF!</f>
        <v>#REF!</v>
      </c>
      <c r="BL345" s="39" t="e">
        <f>#REF!</f>
        <v>#REF!</v>
      </c>
    </row>
    <row r="346" spans="61:65">
      <c r="BI346" s="39" t="e">
        <f>#REF!</f>
        <v>#REF!</v>
      </c>
      <c r="BJ346" s="39" t="e">
        <f>#REF!</f>
        <v>#REF!</v>
      </c>
      <c r="BK346" s="39" t="e">
        <f>#REF!</f>
        <v>#REF!</v>
      </c>
      <c r="BL346" s="39" t="e">
        <f>#REF!</f>
        <v>#REF!</v>
      </c>
      <c r="BM346" s="1" t="e">
        <f>#REF!</f>
        <v>#REF!</v>
      </c>
    </row>
    <row r="347" spans="61:65">
      <c r="BI347" s="39" t="e">
        <f>#REF!</f>
        <v>#REF!</v>
      </c>
      <c r="BJ347" s="39" t="e">
        <f>#REF!</f>
        <v>#REF!</v>
      </c>
      <c r="BK347" s="39" t="e">
        <f>#REF!</f>
        <v>#REF!</v>
      </c>
      <c r="BL347" s="39" t="e">
        <f>#REF!</f>
        <v>#REF!</v>
      </c>
      <c r="BM347" s="39" t="e">
        <f>#REF!</f>
        <v>#REF!</v>
      </c>
    </row>
    <row r="348" spans="61:65">
      <c r="BI348" s="39" t="e">
        <f>#REF!</f>
        <v>#REF!</v>
      </c>
      <c r="BJ348" s="39" t="e">
        <f>#REF!</f>
        <v>#REF!</v>
      </c>
      <c r="BK348" s="39" t="e">
        <f>#REF!</f>
        <v>#REF!</v>
      </c>
      <c r="BL348" s="39" t="e">
        <f>#REF!</f>
        <v>#REF!</v>
      </c>
      <c r="BM348" s="39" t="e">
        <f>#REF!</f>
        <v>#REF!</v>
      </c>
    </row>
    <row r="349" spans="61:65">
      <c r="BI349" s="39" t="e">
        <f>#REF!</f>
        <v>#REF!</v>
      </c>
      <c r="BJ349" s="39" t="e">
        <f>#REF!</f>
        <v>#REF!</v>
      </c>
      <c r="BK349" s="39" t="e">
        <f>#REF!</f>
        <v>#REF!</v>
      </c>
      <c r="BL349" s="39" t="e">
        <f>#REF!</f>
        <v>#REF!</v>
      </c>
      <c r="BM349" s="39" t="e">
        <f>#REF!</f>
        <v>#REF!</v>
      </c>
    </row>
    <row r="350" spans="61:65">
      <c r="BI350" s="39" t="e">
        <f>#REF!</f>
        <v>#REF!</v>
      </c>
      <c r="BJ350" s="39" t="e">
        <f>#REF!</f>
        <v>#REF!</v>
      </c>
      <c r="BK350" s="39" t="e">
        <f>#REF!</f>
        <v>#REF!</v>
      </c>
      <c r="BL350" s="39" t="e">
        <f>#REF!</f>
        <v>#REF!</v>
      </c>
      <c r="BM350" s="39" t="e">
        <f>#REF!</f>
        <v>#REF!</v>
      </c>
    </row>
    <row r="351" spans="61:65" ht="14" customHeight="1">
      <c r="BI351" s="39" t="e">
        <f>#REF!</f>
        <v>#REF!</v>
      </c>
      <c r="BJ351" s="39" t="e">
        <f>#REF!</f>
        <v>#REF!</v>
      </c>
      <c r="BK351" s="39" t="e">
        <f>#REF!</f>
        <v>#REF!</v>
      </c>
      <c r="BL351" s="39" t="e">
        <f>#REF!</f>
        <v>#REF!</v>
      </c>
      <c r="BM351" s="39" t="e">
        <f>#REF!</f>
        <v>#REF!</v>
      </c>
    </row>
    <row r="352" spans="61:65" ht="15" customHeight="1">
      <c r="BI352" s="39" t="e">
        <f>#REF!</f>
        <v>#REF!</v>
      </c>
      <c r="BJ352" s="39" t="e">
        <f>#REF!</f>
        <v>#REF!</v>
      </c>
      <c r="BK352" s="39" t="e">
        <f>#REF!</f>
        <v>#REF!</v>
      </c>
      <c r="BL352" s="39" t="e">
        <f>#REF!</f>
        <v>#REF!</v>
      </c>
      <c r="BM352" s="39" t="e">
        <f>#REF!</f>
        <v>#REF!</v>
      </c>
    </row>
    <row r="353" spans="61:65" ht="15" customHeight="1">
      <c r="BI353" s="39" t="e">
        <f>#REF!</f>
        <v>#REF!</v>
      </c>
      <c r="BJ353" s="39" t="e">
        <f>#REF!</f>
        <v>#REF!</v>
      </c>
      <c r="BK353" s="39" t="e">
        <f>#REF!</f>
        <v>#REF!</v>
      </c>
      <c r="BL353" s="39" t="e">
        <f>#REF!</f>
        <v>#REF!</v>
      </c>
      <c r="BM353" s="39" t="e">
        <f>#REF!</f>
        <v>#REF!</v>
      </c>
    </row>
    <row r="354" spans="61:65" ht="15" customHeight="1">
      <c r="BI354" s="39" t="e">
        <f>#REF!</f>
        <v>#REF!</v>
      </c>
      <c r="BJ354" s="39" t="e">
        <f>#REF!</f>
        <v>#REF!</v>
      </c>
      <c r="BK354" s="39" t="e">
        <f>#REF!</f>
        <v>#REF!</v>
      </c>
      <c r="BL354" s="39" t="e">
        <f>#REF!</f>
        <v>#REF!</v>
      </c>
      <c r="BM354" s="39" t="e">
        <f>#REF!</f>
        <v>#REF!</v>
      </c>
    </row>
    <row r="355" spans="61:65" ht="15" customHeight="1">
      <c r="BI355" s="39" t="e">
        <f>#REF!</f>
        <v>#REF!</v>
      </c>
      <c r="BJ355" s="39" t="e">
        <f>#REF!</f>
        <v>#REF!</v>
      </c>
      <c r="BK355" s="39" t="e">
        <f>#REF!</f>
        <v>#REF!</v>
      </c>
      <c r="BL355" s="39" t="e">
        <f>#REF!</f>
        <v>#REF!</v>
      </c>
      <c r="BM355" s="39" t="e">
        <f>#REF!</f>
        <v>#REF!</v>
      </c>
    </row>
    <row r="356" spans="61:65">
      <c r="BM356" s="39" t="e">
        <f>#REF!</f>
        <v>#REF!</v>
      </c>
    </row>
    <row r="357" spans="61:65" ht="14" customHeight="1">
      <c r="BM357" s="39" t="e">
        <f>#REF!</f>
        <v>#REF!</v>
      </c>
    </row>
    <row r="358" spans="61:65" ht="15" customHeight="1">
      <c r="BM358" s="39" t="e">
        <f>#REF!</f>
        <v>#REF!</v>
      </c>
    </row>
    <row r="359" spans="61:65" ht="15" customHeight="1"/>
    <row r="360" spans="61:65" ht="15" customHeight="1"/>
    <row r="361" spans="61:65" ht="15" customHeight="1"/>
    <row r="363" spans="61:65" ht="14" customHeight="1"/>
    <row r="364" spans="61:65" ht="15" customHeight="1"/>
    <row r="365" spans="61:65" ht="15" customHeight="1"/>
    <row r="366" spans="61:65" ht="15" customHeight="1"/>
    <row r="367" spans="61:65" ht="15" customHeight="1"/>
  </sheetData>
  <sheetProtection algorithmName="SHA-512" hashValue="ROEXM3vvSwEHtIxlIvrZNBBNutWsliJsVLhRo79oybvvTJJUMd8avYkefPFGztB5qUGenoGnkQqAZ2YxqCq/pg==" saltValue="zCAljD7dhQsO0IllatoK+Q==" spinCount="100000" sheet="1" objects="1" scenarios="1"/>
  <mergeCells count="299">
    <mergeCell ref="AE75:BC75"/>
    <mergeCell ref="AY72:BB72"/>
    <mergeCell ref="AY89:BB89"/>
    <mergeCell ref="AQ89:AT89"/>
    <mergeCell ref="AE109:BC109"/>
    <mergeCell ref="AE106:AH106"/>
    <mergeCell ref="AI106:AL106"/>
    <mergeCell ref="AM106:AP106"/>
    <mergeCell ref="AQ106:AT106"/>
    <mergeCell ref="AY106:BB106"/>
    <mergeCell ref="AE89:AH89"/>
    <mergeCell ref="AI89:AL89"/>
    <mergeCell ref="AM89:AP89"/>
    <mergeCell ref="B100:BC100"/>
    <mergeCell ref="B102:AC102"/>
    <mergeCell ref="AE102:BC102"/>
    <mergeCell ref="B103:H103"/>
    <mergeCell ref="I103:AC103"/>
    <mergeCell ref="AE103:AM103"/>
    <mergeCell ref="AN103:BC103"/>
    <mergeCell ref="B104:AC104"/>
    <mergeCell ref="AE104:BC104"/>
    <mergeCell ref="M81:P81"/>
    <mergeCell ref="Q81:T81"/>
    <mergeCell ref="AE115:AH115"/>
    <mergeCell ref="AI115:AL115"/>
    <mergeCell ref="AM115:AP115"/>
    <mergeCell ref="AE105:BC105"/>
    <mergeCell ref="AQ115:AT115"/>
    <mergeCell ref="AY115:BB115"/>
    <mergeCell ref="B105:AC105"/>
    <mergeCell ref="B115:D115"/>
    <mergeCell ref="E115:H115"/>
    <mergeCell ref="I115:L115"/>
    <mergeCell ref="M115:P115"/>
    <mergeCell ref="Q115:T115"/>
    <mergeCell ref="Y115:AB115"/>
    <mergeCell ref="B107:B108"/>
    <mergeCell ref="C107:C108"/>
    <mergeCell ref="D107:D108"/>
    <mergeCell ref="B109:AC109"/>
    <mergeCell ref="B114:D114"/>
    <mergeCell ref="U115:X115"/>
    <mergeCell ref="AU106:AX106"/>
    <mergeCell ref="AU115:AX115"/>
    <mergeCell ref="AI72:AL72"/>
    <mergeCell ref="AM72:AP72"/>
    <mergeCell ref="AQ72:AT72"/>
    <mergeCell ref="AE70:BC70"/>
    <mergeCell ref="AE71:BC71"/>
    <mergeCell ref="AE49:AH49"/>
    <mergeCell ref="E106:H106"/>
    <mergeCell ref="I106:L106"/>
    <mergeCell ref="M106:P106"/>
    <mergeCell ref="Q106:T106"/>
    <mergeCell ref="Y106:AB106"/>
    <mergeCell ref="AE81:AH81"/>
    <mergeCell ref="AI81:AL81"/>
    <mergeCell ref="AM81:AP81"/>
    <mergeCell ref="AQ81:AT81"/>
    <mergeCell ref="AY81:BB81"/>
    <mergeCell ref="AE98:AH98"/>
    <mergeCell ref="AI98:AL98"/>
    <mergeCell ref="AM98:AP98"/>
    <mergeCell ref="AQ98:AT98"/>
    <mergeCell ref="AY98:BB98"/>
    <mergeCell ref="AE92:BC92"/>
    <mergeCell ref="AU89:AX89"/>
    <mergeCell ref="AU98:AX98"/>
    <mergeCell ref="Q64:T64"/>
    <mergeCell ref="Y64:AB64"/>
    <mergeCell ref="AY64:BB64"/>
    <mergeCell ref="D41:D42"/>
    <mergeCell ref="AY40:BB40"/>
    <mergeCell ref="B43:AC43"/>
    <mergeCell ref="B51:AC51"/>
    <mergeCell ref="AE51:BC51"/>
    <mergeCell ref="B52:H52"/>
    <mergeCell ref="I52:AC52"/>
    <mergeCell ref="AE43:BC43"/>
    <mergeCell ref="B48:D48"/>
    <mergeCell ref="B41:B42"/>
    <mergeCell ref="M17:P17"/>
    <mergeCell ref="Q17:T17"/>
    <mergeCell ref="Y17:AB17"/>
    <mergeCell ref="E32:H32"/>
    <mergeCell ref="I32:L32"/>
    <mergeCell ref="M32:P32"/>
    <mergeCell ref="Q32:T32"/>
    <mergeCell ref="Y32:AB32"/>
    <mergeCell ref="B31:D31"/>
    <mergeCell ref="E23:H23"/>
    <mergeCell ref="I23:L23"/>
    <mergeCell ref="M23:P23"/>
    <mergeCell ref="Q23:T23"/>
    <mergeCell ref="Y23:AB23"/>
    <mergeCell ref="B32:D32"/>
    <mergeCell ref="U17:X17"/>
    <mergeCell ref="U23:X23"/>
    <mergeCell ref="U32:X32"/>
    <mergeCell ref="B98:D98"/>
    <mergeCell ref="E98:H98"/>
    <mergeCell ref="I98:L98"/>
    <mergeCell ref="M98:P98"/>
    <mergeCell ref="Q98:T98"/>
    <mergeCell ref="Y98:AB98"/>
    <mergeCell ref="I72:L72"/>
    <mergeCell ref="M72:P72"/>
    <mergeCell ref="Q72:T72"/>
    <mergeCell ref="Y72:AB72"/>
    <mergeCell ref="B90:B91"/>
    <mergeCell ref="Y81:AB81"/>
    <mergeCell ref="B92:AC92"/>
    <mergeCell ref="B80:D80"/>
    <mergeCell ref="B83:BC83"/>
    <mergeCell ref="AE85:BC85"/>
    <mergeCell ref="AE86:AM86"/>
    <mergeCell ref="AN86:BC86"/>
    <mergeCell ref="AE87:BC87"/>
    <mergeCell ref="B88:AC88"/>
    <mergeCell ref="AE88:BC88"/>
    <mergeCell ref="B81:D81"/>
    <mergeCell ref="E81:H81"/>
    <mergeCell ref="I81:L81"/>
    <mergeCell ref="C41:C42"/>
    <mergeCell ref="B49:D49"/>
    <mergeCell ref="E49:H49"/>
    <mergeCell ref="I49:L49"/>
    <mergeCell ref="M49:P49"/>
    <mergeCell ref="AE52:AM52"/>
    <mergeCell ref="AN52:BC52"/>
    <mergeCell ref="Q49:T49"/>
    <mergeCell ref="Y49:AB49"/>
    <mergeCell ref="AI49:AL49"/>
    <mergeCell ref="AM49:AP49"/>
    <mergeCell ref="AQ49:AT49"/>
    <mergeCell ref="AY49:BB49"/>
    <mergeCell ref="U49:X49"/>
    <mergeCell ref="B37:H37"/>
    <mergeCell ref="I37:AC37"/>
    <mergeCell ref="AE37:AM37"/>
    <mergeCell ref="AN37:BC37"/>
    <mergeCell ref="B38:AC38"/>
    <mergeCell ref="AE38:BC38"/>
    <mergeCell ref="AE39:BC39"/>
    <mergeCell ref="E40:H40"/>
    <mergeCell ref="I40:L40"/>
    <mergeCell ref="M40:P40"/>
    <mergeCell ref="Q40:T40"/>
    <mergeCell ref="Y40:AB40"/>
    <mergeCell ref="AE40:AH40"/>
    <mergeCell ref="AI40:AL40"/>
    <mergeCell ref="AM40:AP40"/>
    <mergeCell ref="AQ40:AT40"/>
    <mergeCell ref="B39:AC39"/>
    <mergeCell ref="U40:X40"/>
    <mergeCell ref="B36:AC36"/>
    <mergeCell ref="AE36:BC36"/>
    <mergeCell ref="AE26:BC26"/>
    <mergeCell ref="AE32:AH32"/>
    <mergeCell ref="AE8:AH8"/>
    <mergeCell ref="AI8:AL8"/>
    <mergeCell ref="AM8:AP8"/>
    <mergeCell ref="AQ8:AT8"/>
    <mergeCell ref="AY8:BB8"/>
    <mergeCell ref="AQ17:AT17"/>
    <mergeCell ref="AY17:BB17"/>
    <mergeCell ref="AE22:BC22"/>
    <mergeCell ref="AE23:AH23"/>
    <mergeCell ref="AI23:AL23"/>
    <mergeCell ref="AM23:AP23"/>
    <mergeCell ref="AQ23:AT23"/>
    <mergeCell ref="AY23:BB23"/>
    <mergeCell ref="AI32:AL32"/>
    <mergeCell ref="AM32:AP32"/>
    <mergeCell ref="AQ32:AT32"/>
    <mergeCell ref="AY32:BB32"/>
    <mergeCell ref="B17:D17"/>
    <mergeCell ref="E17:H17"/>
    <mergeCell ref="I17:L17"/>
    <mergeCell ref="AE7:BC7"/>
    <mergeCell ref="AE11:BC11"/>
    <mergeCell ref="AE2:BC2"/>
    <mergeCell ref="AE4:BC4"/>
    <mergeCell ref="AE5:AM5"/>
    <mergeCell ref="AN5:BC5"/>
    <mergeCell ref="AE6:BC6"/>
    <mergeCell ref="B2:AC2"/>
    <mergeCell ref="B4:AC4"/>
    <mergeCell ref="B6:AC6"/>
    <mergeCell ref="B7:AC7"/>
    <mergeCell ref="B9:B10"/>
    <mergeCell ref="D9:D10"/>
    <mergeCell ref="C9:C10"/>
    <mergeCell ref="E8:H8"/>
    <mergeCell ref="B5:H5"/>
    <mergeCell ref="I5:AC5"/>
    <mergeCell ref="I8:L8"/>
    <mergeCell ref="M8:P8"/>
    <mergeCell ref="Y8:AB8"/>
    <mergeCell ref="Q8:T8"/>
    <mergeCell ref="U8:X8"/>
    <mergeCell ref="AU8:AX8"/>
    <mergeCell ref="BI9:BL9"/>
    <mergeCell ref="BI10:BL11"/>
    <mergeCell ref="BI12:BL12"/>
    <mergeCell ref="BI13:BL14"/>
    <mergeCell ref="BI15:BL15"/>
    <mergeCell ref="B11:AC11"/>
    <mergeCell ref="B26:AC26"/>
    <mergeCell ref="B16:D16"/>
    <mergeCell ref="B22:AC22"/>
    <mergeCell ref="B24:B25"/>
    <mergeCell ref="C24:C25"/>
    <mergeCell ref="D24:D25"/>
    <mergeCell ref="BI16:BL16"/>
    <mergeCell ref="B19:AC19"/>
    <mergeCell ref="AE19:BC19"/>
    <mergeCell ref="B20:H20"/>
    <mergeCell ref="I20:AC20"/>
    <mergeCell ref="AE20:AM20"/>
    <mergeCell ref="AN20:BC20"/>
    <mergeCell ref="B21:AC21"/>
    <mergeCell ref="AE21:BC21"/>
    <mergeCell ref="AE17:AH17"/>
    <mergeCell ref="AI17:AL17"/>
    <mergeCell ref="AM17:AP17"/>
    <mergeCell ref="D90:D91"/>
    <mergeCell ref="E72:H72"/>
    <mergeCell ref="B58:AC58"/>
    <mergeCell ref="E55:H55"/>
    <mergeCell ref="I55:L55"/>
    <mergeCell ref="M55:P55"/>
    <mergeCell ref="Q55:T55"/>
    <mergeCell ref="Y55:AB55"/>
    <mergeCell ref="B64:D64"/>
    <mergeCell ref="B63:D63"/>
    <mergeCell ref="U55:X55"/>
    <mergeCell ref="U64:X64"/>
    <mergeCell ref="U72:X72"/>
    <mergeCell ref="U81:X81"/>
    <mergeCell ref="U89:X89"/>
    <mergeCell ref="B66:BC66"/>
    <mergeCell ref="B68:AC68"/>
    <mergeCell ref="AE68:BC68"/>
    <mergeCell ref="B69:H69"/>
    <mergeCell ref="I69:AC69"/>
    <mergeCell ref="AE69:AM69"/>
    <mergeCell ref="AN69:BC69"/>
    <mergeCell ref="E64:H64"/>
    <mergeCell ref="I64:L64"/>
    <mergeCell ref="U98:X98"/>
    <mergeCell ref="U106:X106"/>
    <mergeCell ref="B53:AC53"/>
    <mergeCell ref="B56:B57"/>
    <mergeCell ref="C56:C57"/>
    <mergeCell ref="D56:D57"/>
    <mergeCell ref="B97:D97"/>
    <mergeCell ref="B87:AC87"/>
    <mergeCell ref="E89:H89"/>
    <mergeCell ref="I89:L89"/>
    <mergeCell ref="M89:P89"/>
    <mergeCell ref="Q89:T89"/>
    <mergeCell ref="Y89:AB89"/>
    <mergeCell ref="B85:AC85"/>
    <mergeCell ref="B86:H86"/>
    <mergeCell ref="I86:AC86"/>
    <mergeCell ref="B71:AC71"/>
    <mergeCell ref="B73:B74"/>
    <mergeCell ref="C73:C74"/>
    <mergeCell ref="D73:D74"/>
    <mergeCell ref="B75:AC75"/>
    <mergeCell ref="B54:AC54"/>
    <mergeCell ref="B70:AC70"/>
    <mergeCell ref="C90:C91"/>
    <mergeCell ref="AU17:AX17"/>
    <mergeCell ref="AU23:AX23"/>
    <mergeCell ref="AU32:AX32"/>
    <mergeCell ref="AU40:AX40"/>
    <mergeCell ref="AU49:AX49"/>
    <mergeCell ref="AU55:AX55"/>
    <mergeCell ref="AU64:AX64"/>
    <mergeCell ref="AU72:AX72"/>
    <mergeCell ref="AU81:AX81"/>
    <mergeCell ref="AE54:BC54"/>
    <mergeCell ref="AE55:AH55"/>
    <mergeCell ref="AI55:AL55"/>
    <mergeCell ref="AM55:AP55"/>
    <mergeCell ref="AQ55:AT55"/>
    <mergeCell ref="AY55:BB55"/>
    <mergeCell ref="AE64:AH64"/>
    <mergeCell ref="AI64:AL64"/>
    <mergeCell ref="AM64:AP64"/>
    <mergeCell ref="AQ64:AT64"/>
    <mergeCell ref="AE53:BC53"/>
    <mergeCell ref="AE72:AH72"/>
    <mergeCell ref="AE58:BC58"/>
    <mergeCell ref="B34:BC34"/>
    <mergeCell ref="M64:P64"/>
  </mergeCells>
  <phoneticPr fontId="4" type="noConversion"/>
  <pageMargins left="0.7" right="0.7" top="0.75" bottom="0.75" header="0.3" footer="0.3"/>
  <pageSetup paperSize="9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I90"/>
  <sheetViews>
    <sheetView zoomScale="110" zoomScaleNormal="110" workbookViewId="0">
      <pane ySplit="2" topLeftCell="A3" activePane="bottomLeft" state="frozen"/>
      <selection pane="bottomLeft" activeCell="D47" sqref="D47"/>
    </sheetView>
  </sheetViews>
  <sheetFormatPr defaultColWidth="8.6328125" defaultRowHeight="14"/>
  <cols>
    <col min="1" max="1" width="8.6328125" style="1"/>
    <col min="2" max="2" width="27.6328125" style="1" customWidth="1"/>
    <col min="3" max="3" width="20.6328125" style="1" customWidth="1"/>
    <col min="4" max="27" width="9.81640625" style="1" customWidth="1"/>
    <col min="28" max="28" width="10.81640625" style="1" customWidth="1"/>
    <col min="29" max="29" width="8.6328125" style="1"/>
    <col min="30" max="33" width="10.81640625" style="1" customWidth="1"/>
    <col min="34" max="16384" width="8.6328125" style="1"/>
  </cols>
  <sheetData>
    <row r="1" spans="2:35" ht="14.5" thickBot="1"/>
    <row r="2" spans="2:35" ht="46" customHeight="1" thickBot="1">
      <c r="B2" s="566">
        <f>'Information and Instructions'!C7</f>
        <v>0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D2" s="540" t="s">
        <v>79</v>
      </c>
      <c r="AE2" s="541"/>
      <c r="AF2" s="541"/>
      <c r="AG2" s="542"/>
    </row>
    <row r="3" spans="2:35" ht="31" customHeight="1" thickBot="1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</row>
    <row r="4" spans="2:35" ht="20" customHeight="1">
      <c r="B4" s="559" t="s">
        <v>80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1"/>
    </row>
    <row r="5" spans="2:35" s="231" customFormat="1" ht="30" customHeight="1">
      <c r="B5" s="501" t="str">
        <f>'Information and Instructions'!B14</f>
        <v>Research Organisation 1</v>
      </c>
      <c r="C5" s="502"/>
      <c r="D5" s="502"/>
      <c r="E5" s="352"/>
      <c r="F5" s="352"/>
      <c r="G5" s="230" t="s">
        <v>66</v>
      </c>
      <c r="H5" s="503">
        <f>'Information and Instructions'!C14</f>
        <v>0</v>
      </c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62"/>
    </row>
    <row r="6" spans="2:35" ht="20" customHeight="1" thickBot="1">
      <c r="B6" s="453" t="s">
        <v>45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5"/>
    </row>
    <row r="7" spans="2:35" ht="20" customHeight="1" thickBot="1">
      <c r="B7" s="553" t="s">
        <v>81</v>
      </c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5"/>
      <c r="AD7" s="563" t="s">
        <v>82</v>
      </c>
      <c r="AE7" s="564"/>
      <c r="AF7" s="564"/>
      <c r="AG7" s="565"/>
    </row>
    <row r="8" spans="2:35" ht="20" customHeight="1">
      <c r="B8" s="538" t="s">
        <v>84</v>
      </c>
      <c r="C8" s="556" t="s">
        <v>85</v>
      </c>
      <c r="D8" s="558" t="str">
        <f>Quarters!$C$4</f>
        <v>FY2026/27</v>
      </c>
      <c r="E8" s="558"/>
      <c r="F8" s="558"/>
      <c r="G8" s="558"/>
      <c r="H8" s="529" t="str">
        <f>Quarters!$C$8</f>
        <v>FY2027/28</v>
      </c>
      <c r="I8" s="530"/>
      <c r="J8" s="530"/>
      <c r="K8" s="531"/>
      <c r="L8" s="529" t="str">
        <f>Quarters!$C$12</f>
        <v>FY2028/29</v>
      </c>
      <c r="M8" s="530"/>
      <c r="N8" s="530"/>
      <c r="O8" s="531"/>
      <c r="P8" s="529" t="str">
        <f>Quarters!$C$16</f>
        <v>FY2029/30</v>
      </c>
      <c r="Q8" s="530"/>
      <c r="R8" s="530"/>
      <c r="S8" s="531"/>
      <c r="T8" s="529" t="str">
        <f>Quarters!$C$20</f>
        <v>FY2030/31</v>
      </c>
      <c r="U8" s="530"/>
      <c r="V8" s="530"/>
      <c r="W8" s="531"/>
      <c r="X8" s="529" t="str">
        <f>Quarters!$C$24</f>
        <v>FY2031/32</v>
      </c>
      <c r="Y8" s="530"/>
      <c r="Z8" s="530"/>
      <c r="AA8" s="531"/>
      <c r="AB8" s="277" t="s">
        <v>64</v>
      </c>
      <c r="AD8" s="514" t="s">
        <v>83</v>
      </c>
      <c r="AE8" s="515"/>
      <c r="AF8" s="515"/>
      <c r="AG8" s="516"/>
    </row>
    <row r="9" spans="2:35" ht="20" customHeight="1" thickBot="1">
      <c r="B9" s="539"/>
      <c r="C9" s="557"/>
      <c r="D9" s="380" t="s">
        <v>101</v>
      </c>
      <c r="E9" s="379" t="s">
        <v>102</v>
      </c>
      <c r="F9" s="381" t="s">
        <v>103</v>
      </c>
      <c r="G9" s="382" t="s">
        <v>104</v>
      </c>
      <c r="H9" s="380" t="s">
        <v>101</v>
      </c>
      <c r="I9" s="379" t="s">
        <v>102</v>
      </c>
      <c r="J9" s="381" t="s">
        <v>103</v>
      </c>
      <c r="K9" s="382" t="s">
        <v>104</v>
      </c>
      <c r="L9" s="380" t="s">
        <v>101</v>
      </c>
      <c r="M9" s="379" t="s">
        <v>102</v>
      </c>
      <c r="N9" s="381" t="s">
        <v>103</v>
      </c>
      <c r="O9" s="382" t="s">
        <v>104</v>
      </c>
      <c r="P9" s="380" t="s">
        <v>101</v>
      </c>
      <c r="Q9" s="379" t="s">
        <v>102</v>
      </c>
      <c r="R9" s="381" t="s">
        <v>103</v>
      </c>
      <c r="S9" s="382" t="s">
        <v>104</v>
      </c>
      <c r="T9" s="380" t="s">
        <v>101</v>
      </c>
      <c r="U9" s="379" t="s">
        <v>102</v>
      </c>
      <c r="V9" s="381" t="s">
        <v>103</v>
      </c>
      <c r="W9" s="382" t="s">
        <v>104</v>
      </c>
      <c r="X9" s="380" t="s">
        <v>101</v>
      </c>
      <c r="Y9" s="379" t="s">
        <v>102</v>
      </c>
      <c r="Z9" s="381" t="s">
        <v>103</v>
      </c>
      <c r="AA9" s="382" t="s">
        <v>104</v>
      </c>
      <c r="AB9" s="278" t="s">
        <v>72</v>
      </c>
      <c r="AD9" s="514"/>
      <c r="AE9" s="515"/>
      <c r="AF9" s="515"/>
      <c r="AG9" s="516"/>
    </row>
    <row r="10" spans="2:35" ht="20" customHeight="1">
      <c r="B10" s="42" t="s">
        <v>86</v>
      </c>
      <c r="C10" s="268">
        <f>'Information and Instructions'!C14</f>
        <v>0</v>
      </c>
      <c r="D10" s="272">
        <f>SUM('Staff '!AE16*0.3,'Staff '!AE31*0.3)</f>
        <v>0</v>
      </c>
      <c r="E10" s="43">
        <f>SUM('Staff '!AF16*0.3,'Staff '!AF31*0.3)</f>
        <v>0</v>
      </c>
      <c r="F10" s="43">
        <f>SUM('Staff '!AG16*0.3,'Staff '!AG31*0.3)</f>
        <v>0</v>
      </c>
      <c r="G10" s="273">
        <f>SUM('Staff '!AH16*0.3,'Staff '!AH31*0.3)</f>
        <v>0</v>
      </c>
      <c r="H10" s="272">
        <f>SUM('Staff '!AI16*0.3,'Staff '!AI31*0.3)</f>
        <v>0</v>
      </c>
      <c r="I10" s="43">
        <f>SUM('Staff '!AJ16*0.3,'Staff '!AJ31*0.3)</f>
        <v>0</v>
      </c>
      <c r="J10" s="43">
        <f>SUM('Staff '!AK16*0.3,'Staff '!AK31*0.3)</f>
        <v>0</v>
      </c>
      <c r="K10" s="273">
        <f>SUM('Staff '!AL16*0.3,'Staff '!AL31*0.3)</f>
        <v>0</v>
      </c>
      <c r="L10" s="272">
        <f>SUM('Staff '!AM16*0.3,'Staff '!AM31*0.3)</f>
        <v>0</v>
      </c>
      <c r="M10" s="43">
        <f>SUM('Staff '!AN16*0.3,'Staff '!AN31*0.3)</f>
        <v>0</v>
      </c>
      <c r="N10" s="43">
        <f>SUM('Staff '!AO16*0.3,'Staff '!AO31*0.3)</f>
        <v>0</v>
      </c>
      <c r="O10" s="273">
        <f>SUM('Staff '!AP16*0.3,'Staff '!AP31*0.3)</f>
        <v>0</v>
      </c>
      <c r="P10" s="272">
        <f>SUM('Staff '!AQ16*0.3,'Staff '!AQ31*0.3)</f>
        <v>0</v>
      </c>
      <c r="Q10" s="43">
        <f>SUM('Staff '!AR16*0.3,'Staff '!AR31*0.3)</f>
        <v>0</v>
      </c>
      <c r="R10" s="43">
        <f>SUM('Staff '!AS16*0.3,'Staff '!AS31*0.3)</f>
        <v>0</v>
      </c>
      <c r="S10" s="273">
        <f>SUM('Staff '!AT16*0.3,'Staff '!AT31*0.3)</f>
        <v>0</v>
      </c>
      <c r="T10" s="272">
        <f>SUM('Staff '!AU16*0.3,'Staff '!AU31*0.3)</f>
        <v>0</v>
      </c>
      <c r="U10" s="43">
        <f>SUM('Staff '!AV16*0.3,'Staff '!AV31*0.3)</f>
        <v>0</v>
      </c>
      <c r="V10" s="43">
        <f>SUM('Staff '!AW16*0.3,'Staff '!AW31*0.3)</f>
        <v>0</v>
      </c>
      <c r="W10" s="273">
        <f>SUM('Staff '!AX16*0.3,'Staff '!AX31*0.3)</f>
        <v>0</v>
      </c>
      <c r="X10" s="272">
        <f>SUM('Staff '!AY16*0.3,'Staff '!AY31*0.3)</f>
        <v>0</v>
      </c>
      <c r="Y10" s="43">
        <f>SUM('Staff '!AZ16*0.3,'Staff '!AZ31*0.3)</f>
        <v>0</v>
      </c>
      <c r="Z10" s="43">
        <f>SUM('Staff '!BA16*0.3,'Staff '!BA31*0.3)</f>
        <v>0</v>
      </c>
      <c r="AA10" s="273">
        <f>SUM('Staff '!BB16*0.3,'Staff '!BB31*0.3)</f>
        <v>0</v>
      </c>
      <c r="AB10" s="279">
        <f>SUM(D10:AA10)</f>
        <v>0</v>
      </c>
      <c r="AD10" s="514"/>
      <c r="AE10" s="515"/>
      <c r="AF10" s="515"/>
      <c r="AG10" s="516"/>
    </row>
    <row r="11" spans="2:35" ht="20" customHeight="1">
      <c r="B11" s="49"/>
      <c r="C11" s="269"/>
      <c r="D11" s="275"/>
      <c r="E11" s="50"/>
      <c r="F11" s="50"/>
      <c r="G11" s="274"/>
      <c r="H11" s="275"/>
      <c r="I11" s="50"/>
      <c r="J11" s="50"/>
      <c r="K11" s="274"/>
      <c r="L11" s="275"/>
      <c r="M11" s="50"/>
      <c r="N11" s="50"/>
      <c r="O11" s="274"/>
      <c r="P11" s="275"/>
      <c r="Q11" s="50"/>
      <c r="R11" s="50"/>
      <c r="S11" s="274"/>
      <c r="T11" s="275"/>
      <c r="U11" s="50"/>
      <c r="V11" s="50"/>
      <c r="W11" s="274"/>
      <c r="X11" s="275"/>
      <c r="Y11" s="50"/>
      <c r="Z11" s="50"/>
      <c r="AA11" s="274"/>
      <c r="AB11" s="280">
        <f>SUM(D11:AA11)</f>
        <v>0</v>
      </c>
      <c r="AD11" s="514"/>
      <c r="AE11" s="515"/>
      <c r="AF11" s="515"/>
      <c r="AG11" s="516"/>
      <c r="AH11" s="44"/>
      <c r="AI11" s="44"/>
    </row>
    <row r="12" spans="2:35" ht="20" customHeight="1" thickBot="1">
      <c r="B12" s="49"/>
      <c r="C12" s="269"/>
      <c r="D12" s="275"/>
      <c r="E12" s="50"/>
      <c r="F12" s="50"/>
      <c r="G12" s="274"/>
      <c r="H12" s="275"/>
      <c r="I12" s="50"/>
      <c r="J12" s="50"/>
      <c r="K12" s="274"/>
      <c r="L12" s="275"/>
      <c r="M12" s="50"/>
      <c r="N12" s="50"/>
      <c r="O12" s="274"/>
      <c r="P12" s="275"/>
      <c r="Q12" s="50"/>
      <c r="R12" s="50"/>
      <c r="S12" s="274"/>
      <c r="T12" s="275"/>
      <c r="U12" s="50"/>
      <c r="V12" s="50"/>
      <c r="W12" s="274"/>
      <c r="X12" s="275"/>
      <c r="Y12" s="50"/>
      <c r="Z12" s="50"/>
      <c r="AA12" s="274"/>
      <c r="AB12" s="280">
        <f t="shared" ref="AB12:AB16" si="0">SUM(D12:AA12)</f>
        <v>0</v>
      </c>
      <c r="AD12" s="517"/>
      <c r="AE12" s="518"/>
      <c r="AF12" s="518"/>
      <c r="AG12" s="519"/>
    </row>
    <row r="13" spans="2:35" ht="20" customHeight="1">
      <c r="B13" s="49"/>
      <c r="C13" s="269"/>
      <c r="D13" s="275"/>
      <c r="E13" s="50"/>
      <c r="F13" s="50"/>
      <c r="G13" s="274"/>
      <c r="H13" s="275"/>
      <c r="I13" s="50"/>
      <c r="J13" s="50"/>
      <c r="K13" s="274"/>
      <c r="L13" s="275"/>
      <c r="M13" s="50"/>
      <c r="N13" s="50"/>
      <c r="O13" s="274"/>
      <c r="P13" s="275"/>
      <c r="Q13" s="50"/>
      <c r="R13" s="50"/>
      <c r="S13" s="274"/>
      <c r="T13" s="275"/>
      <c r="U13" s="50"/>
      <c r="V13" s="50"/>
      <c r="W13" s="274"/>
      <c r="X13" s="275"/>
      <c r="Y13" s="50"/>
      <c r="Z13" s="50"/>
      <c r="AA13" s="274"/>
      <c r="AB13" s="280">
        <f t="shared" si="0"/>
        <v>0</v>
      </c>
      <c r="AD13" s="543" t="s">
        <v>87</v>
      </c>
      <c r="AE13" s="544"/>
      <c r="AF13" s="544"/>
      <c r="AG13" s="545"/>
    </row>
    <row r="14" spans="2:35" ht="20" customHeight="1">
      <c r="B14" s="49"/>
      <c r="C14" s="269"/>
      <c r="D14" s="275"/>
      <c r="E14" s="50"/>
      <c r="F14" s="50"/>
      <c r="G14" s="274"/>
      <c r="H14" s="275"/>
      <c r="I14" s="50"/>
      <c r="J14" s="50"/>
      <c r="K14" s="274"/>
      <c r="L14" s="275"/>
      <c r="M14" s="50"/>
      <c r="N14" s="50"/>
      <c r="O14" s="274"/>
      <c r="P14" s="275"/>
      <c r="Q14" s="50"/>
      <c r="R14" s="50"/>
      <c r="S14" s="274"/>
      <c r="T14" s="275"/>
      <c r="U14" s="50"/>
      <c r="V14" s="50"/>
      <c r="W14" s="274"/>
      <c r="X14" s="275"/>
      <c r="Y14" s="50"/>
      <c r="Z14" s="50"/>
      <c r="AA14" s="274"/>
      <c r="AB14" s="280">
        <f t="shared" si="0"/>
        <v>0</v>
      </c>
      <c r="AD14" s="546"/>
      <c r="AE14" s="547"/>
      <c r="AF14" s="547"/>
      <c r="AG14" s="548"/>
    </row>
    <row r="15" spans="2:35" ht="20" customHeight="1" thickBot="1">
      <c r="B15" s="49"/>
      <c r="C15" s="269"/>
      <c r="D15" s="275"/>
      <c r="E15" s="50"/>
      <c r="F15" s="50"/>
      <c r="G15" s="274"/>
      <c r="H15" s="275"/>
      <c r="I15" s="50"/>
      <c r="J15" s="50"/>
      <c r="K15" s="274"/>
      <c r="L15" s="275"/>
      <c r="M15" s="50"/>
      <c r="N15" s="50"/>
      <c r="O15" s="274"/>
      <c r="P15" s="275"/>
      <c r="Q15" s="50"/>
      <c r="R15" s="50"/>
      <c r="S15" s="274"/>
      <c r="T15" s="275"/>
      <c r="U15" s="50"/>
      <c r="V15" s="50"/>
      <c r="W15" s="274"/>
      <c r="X15" s="275"/>
      <c r="Y15" s="50"/>
      <c r="Z15" s="50"/>
      <c r="AA15" s="274"/>
      <c r="AB15" s="280">
        <f t="shared" si="0"/>
        <v>0</v>
      </c>
      <c r="AD15" s="549"/>
      <c r="AE15" s="550"/>
      <c r="AF15" s="550"/>
      <c r="AG15" s="551"/>
    </row>
    <row r="16" spans="2:35" ht="20" customHeight="1" thickBot="1">
      <c r="B16" s="51"/>
      <c r="C16" s="270"/>
      <c r="D16" s="275"/>
      <c r="E16" s="50"/>
      <c r="F16" s="50"/>
      <c r="G16" s="274"/>
      <c r="H16" s="275"/>
      <c r="I16" s="50"/>
      <c r="J16" s="50"/>
      <c r="K16" s="274"/>
      <c r="L16" s="275"/>
      <c r="M16" s="50"/>
      <c r="N16" s="50"/>
      <c r="O16" s="274"/>
      <c r="P16" s="275"/>
      <c r="Q16" s="50"/>
      <c r="R16" s="50"/>
      <c r="S16" s="274"/>
      <c r="T16" s="275"/>
      <c r="U16" s="50"/>
      <c r="V16" s="50"/>
      <c r="W16" s="274"/>
      <c r="X16" s="275"/>
      <c r="Y16" s="50"/>
      <c r="Z16" s="50"/>
      <c r="AA16" s="274"/>
      <c r="AB16" s="281">
        <f t="shared" si="0"/>
        <v>0</v>
      </c>
      <c r="AD16" s="552" t="s">
        <v>88</v>
      </c>
      <c r="AE16" s="544"/>
      <c r="AF16" s="544"/>
      <c r="AG16" s="545"/>
    </row>
    <row r="17" spans="2:35" ht="20" customHeight="1" thickBot="1">
      <c r="B17" s="536" t="s">
        <v>89</v>
      </c>
      <c r="C17" s="537"/>
      <c r="D17" s="276">
        <f t="shared" ref="D17:E17" si="1">SUM(D10:D16)</f>
        <v>0</v>
      </c>
      <c r="E17" s="156">
        <f t="shared" si="1"/>
        <v>0</v>
      </c>
      <c r="F17" s="45">
        <f>SUM(F10:F16)</f>
        <v>0</v>
      </c>
      <c r="G17" s="46">
        <f t="shared" ref="G17" si="2">SUM(G10:G16)</f>
        <v>0</v>
      </c>
      <c r="H17" s="276">
        <f t="shared" ref="H17:I17" si="3">SUM(H10:H16)</f>
        <v>0</v>
      </c>
      <c r="I17" s="156">
        <f t="shared" si="3"/>
        <v>0</v>
      </c>
      <c r="J17" s="45">
        <f>SUM(J10:J16)</f>
        <v>0</v>
      </c>
      <c r="K17" s="46">
        <f t="shared" ref="K17:AA17" si="4">SUM(K10:K16)</f>
        <v>0</v>
      </c>
      <c r="L17" s="276">
        <f t="shared" si="4"/>
        <v>0</v>
      </c>
      <c r="M17" s="45">
        <f t="shared" si="4"/>
        <v>0</v>
      </c>
      <c r="N17" s="45">
        <f t="shared" si="4"/>
        <v>0</v>
      </c>
      <c r="O17" s="46">
        <f t="shared" si="4"/>
        <v>0</v>
      </c>
      <c r="P17" s="276">
        <f t="shared" si="4"/>
        <v>0</v>
      </c>
      <c r="Q17" s="45">
        <f t="shared" si="4"/>
        <v>0</v>
      </c>
      <c r="R17" s="45">
        <f t="shared" si="4"/>
        <v>0</v>
      </c>
      <c r="S17" s="46">
        <f t="shared" si="4"/>
        <v>0</v>
      </c>
      <c r="T17" s="276">
        <f t="shared" si="4"/>
        <v>0</v>
      </c>
      <c r="U17" s="156">
        <f t="shared" si="4"/>
        <v>0</v>
      </c>
      <c r="V17" s="45">
        <f>SUM(V10:V16)</f>
        <v>0</v>
      </c>
      <c r="W17" s="46">
        <f t="shared" ref="W17" si="5">SUM(W10:W16)</f>
        <v>0</v>
      </c>
      <c r="X17" s="276">
        <f t="shared" si="4"/>
        <v>0</v>
      </c>
      <c r="Y17" s="45">
        <f t="shared" si="4"/>
        <v>0</v>
      </c>
      <c r="Z17" s="45">
        <f t="shared" si="4"/>
        <v>0</v>
      </c>
      <c r="AA17" s="46">
        <f t="shared" si="4"/>
        <v>0</v>
      </c>
      <c r="AB17" s="282">
        <f>SUM(D17:AA17)</f>
        <v>0</v>
      </c>
      <c r="AD17" s="546"/>
      <c r="AE17" s="547"/>
      <c r="AF17" s="547"/>
      <c r="AG17" s="548"/>
    </row>
    <row r="18" spans="2:35" ht="20" customHeight="1" thickBot="1">
      <c r="B18" s="534" t="s">
        <v>174</v>
      </c>
      <c r="C18" s="535"/>
      <c r="D18" s="472">
        <f>SUM(D17:G17)</f>
        <v>0</v>
      </c>
      <c r="E18" s="473"/>
      <c r="F18" s="473"/>
      <c r="G18" s="474"/>
      <c r="H18" s="472">
        <f>SUM(H17:K17)</f>
        <v>0</v>
      </c>
      <c r="I18" s="473"/>
      <c r="J18" s="473"/>
      <c r="K18" s="474"/>
      <c r="L18" s="472">
        <f>SUM(L17:O17)</f>
        <v>0</v>
      </c>
      <c r="M18" s="473"/>
      <c r="N18" s="473"/>
      <c r="O18" s="474"/>
      <c r="P18" s="472">
        <f>SUM(P17:S17)</f>
        <v>0</v>
      </c>
      <c r="Q18" s="473"/>
      <c r="R18" s="473"/>
      <c r="S18" s="474"/>
      <c r="T18" s="472">
        <f>SUM(T17:W17)</f>
        <v>0</v>
      </c>
      <c r="U18" s="473"/>
      <c r="V18" s="473"/>
      <c r="W18" s="474"/>
      <c r="X18" s="472">
        <f>SUM(X17:AA17)</f>
        <v>0</v>
      </c>
      <c r="Y18" s="473"/>
      <c r="Z18" s="473"/>
      <c r="AA18" s="474"/>
      <c r="AB18" s="283"/>
      <c r="AD18" s="546"/>
      <c r="AE18" s="547"/>
      <c r="AF18" s="547"/>
      <c r="AG18" s="548"/>
    </row>
    <row r="19" spans="2:35" ht="20" customHeight="1" thickBot="1">
      <c r="B19" s="47"/>
      <c r="C19" s="47"/>
      <c r="D19" s="157"/>
      <c r="E19" s="157"/>
      <c r="F19" s="157"/>
      <c r="G19" s="157"/>
      <c r="H19" s="157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D19" s="546"/>
      <c r="AE19" s="547"/>
      <c r="AF19" s="547"/>
      <c r="AG19" s="548"/>
    </row>
    <row r="20" spans="2:35" ht="20" customHeight="1" thickBot="1">
      <c r="B20" s="532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8"/>
      <c r="AD20" s="546"/>
      <c r="AE20" s="547"/>
      <c r="AF20" s="547"/>
      <c r="AG20" s="548"/>
    </row>
    <row r="21" spans="2:35" ht="20" customHeight="1" thickBot="1">
      <c r="B21" s="47"/>
      <c r="C21" s="47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D21" s="546"/>
      <c r="AE21" s="547"/>
      <c r="AF21" s="547"/>
      <c r="AG21" s="548"/>
    </row>
    <row r="22" spans="2:35" ht="20" customHeight="1" thickBot="1">
      <c r="B22" s="559" t="s">
        <v>80</v>
      </c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1"/>
      <c r="AD22" s="549"/>
      <c r="AE22" s="550"/>
      <c r="AF22" s="550"/>
      <c r="AG22" s="551"/>
    </row>
    <row r="23" spans="2:35" ht="20" customHeight="1">
      <c r="B23" s="501" t="str">
        <f>'Information and Instructions'!B15</f>
        <v>Research Organisation 2</v>
      </c>
      <c r="C23" s="502"/>
      <c r="D23" s="502"/>
      <c r="E23" s="352"/>
      <c r="F23" s="352"/>
      <c r="G23" s="230" t="s">
        <v>66</v>
      </c>
      <c r="H23" s="503">
        <f>'Information and Instructions'!C15</f>
        <v>0</v>
      </c>
      <c r="I23" s="503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62"/>
      <c r="AD23" s="552" t="s">
        <v>90</v>
      </c>
      <c r="AE23" s="544"/>
      <c r="AF23" s="544"/>
      <c r="AG23" s="545"/>
    </row>
    <row r="24" spans="2:35" ht="20" customHeight="1" thickBot="1">
      <c r="B24" s="453" t="s">
        <v>45</v>
      </c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5"/>
      <c r="AD24" s="546"/>
      <c r="AE24" s="547"/>
      <c r="AF24" s="547"/>
      <c r="AG24" s="548"/>
    </row>
    <row r="25" spans="2:35" ht="20" customHeight="1" thickBot="1">
      <c r="B25" s="553" t="s">
        <v>81</v>
      </c>
      <c r="C25" s="554"/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A25" s="554"/>
      <c r="AB25" s="555"/>
      <c r="AD25" s="546"/>
      <c r="AE25" s="547"/>
      <c r="AF25" s="547"/>
      <c r="AG25" s="548"/>
    </row>
    <row r="26" spans="2:35" ht="20" customHeight="1">
      <c r="B26" s="538" t="s">
        <v>84</v>
      </c>
      <c r="C26" s="556" t="s">
        <v>85</v>
      </c>
      <c r="D26" s="558" t="str">
        <f>Quarters!$C$4</f>
        <v>FY2026/27</v>
      </c>
      <c r="E26" s="558"/>
      <c r="F26" s="558"/>
      <c r="G26" s="558"/>
      <c r="H26" s="529" t="str">
        <f>Quarters!$C$8</f>
        <v>FY2027/28</v>
      </c>
      <c r="I26" s="530"/>
      <c r="J26" s="530"/>
      <c r="K26" s="531"/>
      <c r="L26" s="529" t="str">
        <f>Quarters!$C$12</f>
        <v>FY2028/29</v>
      </c>
      <c r="M26" s="530"/>
      <c r="N26" s="530"/>
      <c r="O26" s="531"/>
      <c r="P26" s="529" t="str">
        <f>Quarters!$C$16</f>
        <v>FY2029/30</v>
      </c>
      <c r="Q26" s="530"/>
      <c r="R26" s="530"/>
      <c r="S26" s="531"/>
      <c r="T26" s="529" t="str">
        <f>Quarters!$C$20</f>
        <v>FY2030/31</v>
      </c>
      <c r="U26" s="530"/>
      <c r="V26" s="530"/>
      <c r="W26" s="531"/>
      <c r="X26" s="529" t="str">
        <f>Quarters!$C$24</f>
        <v>FY2031/32</v>
      </c>
      <c r="Y26" s="530"/>
      <c r="Z26" s="530"/>
      <c r="AA26" s="531"/>
      <c r="AB26" s="277" t="s">
        <v>64</v>
      </c>
      <c r="AD26" s="546"/>
      <c r="AE26" s="547"/>
      <c r="AF26" s="547"/>
      <c r="AG26" s="548"/>
    </row>
    <row r="27" spans="2:35" ht="20" customHeight="1" thickBot="1">
      <c r="B27" s="539"/>
      <c r="C27" s="557"/>
      <c r="D27" s="380" t="s">
        <v>101</v>
      </c>
      <c r="E27" s="379" t="s">
        <v>102</v>
      </c>
      <c r="F27" s="381" t="s">
        <v>103</v>
      </c>
      <c r="G27" s="382" t="s">
        <v>104</v>
      </c>
      <c r="H27" s="380" t="s">
        <v>101</v>
      </c>
      <c r="I27" s="379" t="s">
        <v>102</v>
      </c>
      <c r="J27" s="381" t="s">
        <v>103</v>
      </c>
      <c r="K27" s="382" t="s">
        <v>104</v>
      </c>
      <c r="L27" s="380" t="s">
        <v>101</v>
      </c>
      <c r="M27" s="379" t="s">
        <v>102</v>
      </c>
      <c r="N27" s="381" t="s">
        <v>103</v>
      </c>
      <c r="O27" s="382" t="s">
        <v>104</v>
      </c>
      <c r="P27" s="380" t="s">
        <v>101</v>
      </c>
      <c r="Q27" s="379" t="s">
        <v>102</v>
      </c>
      <c r="R27" s="381" t="s">
        <v>103</v>
      </c>
      <c r="S27" s="382" t="s">
        <v>104</v>
      </c>
      <c r="T27" s="380" t="s">
        <v>101</v>
      </c>
      <c r="U27" s="379" t="s">
        <v>102</v>
      </c>
      <c r="V27" s="381" t="s">
        <v>103</v>
      </c>
      <c r="W27" s="382" t="s">
        <v>104</v>
      </c>
      <c r="X27" s="380" t="s">
        <v>101</v>
      </c>
      <c r="Y27" s="379" t="s">
        <v>102</v>
      </c>
      <c r="Z27" s="381" t="s">
        <v>103</v>
      </c>
      <c r="AA27" s="382" t="s">
        <v>104</v>
      </c>
      <c r="AB27" s="278" t="s">
        <v>72</v>
      </c>
      <c r="AD27" s="546"/>
      <c r="AE27" s="547"/>
      <c r="AF27" s="547"/>
      <c r="AG27" s="548"/>
    </row>
    <row r="28" spans="2:35" ht="20" customHeight="1" thickBot="1">
      <c r="B28" s="42" t="s">
        <v>86</v>
      </c>
      <c r="C28" s="268">
        <f>'Information and Instructions'!C15</f>
        <v>0</v>
      </c>
      <c r="D28" s="272">
        <f>SUM('Staff '!AE48*0.3,'Staff '!AE63*0.3)</f>
        <v>0</v>
      </c>
      <c r="E28" s="43">
        <f>SUM('Staff '!AF48*0.3,'Staff '!AF63*0.3)</f>
        <v>0</v>
      </c>
      <c r="F28" s="43">
        <f>SUM('Staff '!AG48*0.3,'Staff '!AG63*0.3)</f>
        <v>0</v>
      </c>
      <c r="G28" s="273">
        <f>SUM('Staff '!AH48*0.3,'Staff '!AH63*0.3)</f>
        <v>0</v>
      </c>
      <c r="H28" s="272">
        <f>SUM('Staff '!AI48*0.3,'Staff '!AI63*0.3)</f>
        <v>0</v>
      </c>
      <c r="I28" s="43">
        <f>SUM('Staff '!AJ48*0.3,'Staff '!AJ63*0.3)</f>
        <v>0</v>
      </c>
      <c r="J28" s="43">
        <f>SUM('Staff '!AK48*0.3,'Staff '!AK63*0.3)</f>
        <v>0</v>
      </c>
      <c r="K28" s="273">
        <f>SUM('Staff '!AL48*0.3,'Staff '!AL63*0.3)</f>
        <v>0</v>
      </c>
      <c r="L28" s="272">
        <f>SUM('Staff '!AM48*0.3,'Staff '!AM63*0.3)</f>
        <v>0</v>
      </c>
      <c r="M28" s="43">
        <f>SUM('Staff '!AN48*0.3,'Staff '!AN63*0.3)</f>
        <v>0</v>
      </c>
      <c r="N28" s="43">
        <f>SUM('Staff '!AO48*0.3,'Staff '!AO63*0.3)</f>
        <v>0</v>
      </c>
      <c r="O28" s="273">
        <f>SUM('Staff '!AP48*0.3,'Staff '!AP63*0.3)</f>
        <v>0</v>
      </c>
      <c r="P28" s="272">
        <f>SUM('Staff '!AQ48*0.3,'Staff '!AQ63*0.3)</f>
        <v>0</v>
      </c>
      <c r="Q28" s="43">
        <f>SUM('Staff '!AR48*0.3,'Staff '!AR63*0.3)</f>
        <v>0</v>
      </c>
      <c r="R28" s="43">
        <f>SUM('Staff '!AS48*0.3,'Staff '!AS63*0.3)</f>
        <v>0</v>
      </c>
      <c r="S28" s="273">
        <f>SUM('Staff '!AT48*0.3,'Staff '!AT63*0.3)</f>
        <v>0</v>
      </c>
      <c r="T28" s="272">
        <f>SUM('Staff '!AU48*0.3,'Staff '!AU63*0.3)</f>
        <v>0</v>
      </c>
      <c r="U28" s="43">
        <f>SUM('Staff '!AV48*0.3,'Staff '!AV63*0.3)</f>
        <v>0</v>
      </c>
      <c r="V28" s="43">
        <f>SUM('Staff '!AW48*0.3,'Staff '!AW63*0.3)</f>
        <v>0</v>
      </c>
      <c r="W28" s="273">
        <f>SUM('Staff '!AX48*0.3,'Staff '!AX63*0.3)</f>
        <v>0</v>
      </c>
      <c r="X28" s="272">
        <f>SUM('Staff '!AY48*0.3,'Staff '!AY63*0.3)</f>
        <v>0</v>
      </c>
      <c r="Y28" s="43">
        <f>SUM('Staff '!AZ48*0.3,'Staff '!AZ63*0.3)</f>
        <v>0</v>
      </c>
      <c r="Z28" s="43">
        <f>SUM('Staff '!BA48*0.3,'Staff '!BA63*0.3)</f>
        <v>0</v>
      </c>
      <c r="AA28" s="273">
        <f>SUM('Staff '!BB48*0.3,'Staff '!BB63*0.3)</f>
        <v>0</v>
      </c>
      <c r="AB28" s="279">
        <f>SUM(D28:AA28)</f>
        <v>0</v>
      </c>
      <c r="AD28" s="549"/>
      <c r="AE28" s="550"/>
      <c r="AF28" s="550"/>
      <c r="AG28" s="551"/>
    </row>
    <row r="29" spans="2:35" ht="20" customHeight="1">
      <c r="B29" s="49"/>
      <c r="C29" s="269"/>
      <c r="D29" s="275"/>
      <c r="E29" s="50"/>
      <c r="F29" s="50"/>
      <c r="G29" s="274"/>
      <c r="H29" s="275"/>
      <c r="I29" s="50"/>
      <c r="J29" s="50"/>
      <c r="K29" s="274"/>
      <c r="L29" s="275"/>
      <c r="M29" s="50"/>
      <c r="N29" s="50"/>
      <c r="O29" s="274"/>
      <c r="P29" s="275"/>
      <c r="Q29" s="50"/>
      <c r="R29" s="50"/>
      <c r="S29" s="274"/>
      <c r="T29" s="275"/>
      <c r="U29" s="50"/>
      <c r="V29" s="50"/>
      <c r="W29" s="274"/>
      <c r="X29" s="275"/>
      <c r="Y29" s="50"/>
      <c r="Z29" s="50"/>
      <c r="AA29" s="274"/>
      <c r="AB29" s="280">
        <f>SUM(D29:AA29)</f>
        <v>0</v>
      </c>
    </row>
    <row r="30" spans="2:35" ht="20" customHeight="1">
      <c r="B30" s="49"/>
      <c r="C30" s="269"/>
      <c r="D30" s="275"/>
      <c r="E30" s="50"/>
      <c r="F30" s="50"/>
      <c r="G30" s="274"/>
      <c r="H30" s="275"/>
      <c r="I30" s="50"/>
      <c r="J30" s="50"/>
      <c r="K30" s="274"/>
      <c r="L30" s="275"/>
      <c r="M30" s="50"/>
      <c r="N30" s="50"/>
      <c r="O30" s="274"/>
      <c r="P30" s="275"/>
      <c r="Q30" s="50"/>
      <c r="R30" s="50"/>
      <c r="S30" s="274"/>
      <c r="T30" s="275"/>
      <c r="U30" s="50"/>
      <c r="V30" s="50"/>
      <c r="W30" s="274"/>
      <c r="X30" s="275"/>
      <c r="Y30" s="50"/>
      <c r="Z30" s="50"/>
      <c r="AA30" s="274"/>
      <c r="AB30" s="280">
        <f t="shared" ref="AB30:AB34" si="6">SUM(D30:AA30)</f>
        <v>0</v>
      </c>
      <c r="AH30" s="44"/>
      <c r="AI30" s="44"/>
    </row>
    <row r="31" spans="2:35" ht="20" customHeight="1">
      <c r="B31" s="49"/>
      <c r="C31" s="269"/>
      <c r="D31" s="275"/>
      <c r="E31" s="50"/>
      <c r="F31" s="50"/>
      <c r="G31" s="274"/>
      <c r="H31" s="275"/>
      <c r="I31" s="50"/>
      <c r="J31" s="50"/>
      <c r="K31" s="274"/>
      <c r="L31" s="275"/>
      <c r="M31" s="50"/>
      <c r="N31" s="50"/>
      <c r="O31" s="274"/>
      <c r="P31" s="275"/>
      <c r="Q31" s="50"/>
      <c r="R31" s="50"/>
      <c r="S31" s="274"/>
      <c r="T31" s="275"/>
      <c r="U31" s="50"/>
      <c r="V31" s="50"/>
      <c r="W31" s="274"/>
      <c r="X31" s="275"/>
      <c r="Y31" s="50"/>
      <c r="Z31" s="50"/>
      <c r="AA31" s="274"/>
      <c r="AB31" s="280">
        <f t="shared" si="6"/>
        <v>0</v>
      </c>
    </row>
    <row r="32" spans="2:35" ht="20" customHeight="1">
      <c r="B32" s="49"/>
      <c r="C32" s="269"/>
      <c r="D32" s="275"/>
      <c r="E32" s="50"/>
      <c r="F32" s="50"/>
      <c r="G32" s="274"/>
      <c r="H32" s="275"/>
      <c r="I32" s="50"/>
      <c r="J32" s="50"/>
      <c r="K32" s="274"/>
      <c r="L32" s="275"/>
      <c r="M32" s="50"/>
      <c r="N32" s="50"/>
      <c r="O32" s="274"/>
      <c r="P32" s="275"/>
      <c r="Q32" s="50"/>
      <c r="R32" s="50"/>
      <c r="S32" s="274"/>
      <c r="T32" s="275"/>
      <c r="U32" s="50"/>
      <c r="V32" s="50"/>
      <c r="W32" s="274"/>
      <c r="X32" s="275"/>
      <c r="Y32" s="50"/>
      <c r="Z32" s="50"/>
      <c r="AA32" s="274"/>
      <c r="AB32" s="280">
        <f t="shared" si="6"/>
        <v>0</v>
      </c>
    </row>
    <row r="33" spans="2:28" ht="20" customHeight="1">
      <c r="B33" s="49"/>
      <c r="C33" s="269"/>
      <c r="D33" s="275"/>
      <c r="E33" s="50"/>
      <c r="F33" s="50"/>
      <c r="G33" s="274"/>
      <c r="H33" s="275"/>
      <c r="I33" s="50"/>
      <c r="J33" s="50"/>
      <c r="K33" s="274"/>
      <c r="L33" s="275"/>
      <c r="M33" s="50"/>
      <c r="N33" s="50"/>
      <c r="O33" s="274"/>
      <c r="P33" s="275"/>
      <c r="Q33" s="50"/>
      <c r="R33" s="50"/>
      <c r="S33" s="274"/>
      <c r="T33" s="275"/>
      <c r="U33" s="50"/>
      <c r="V33" s="50"/>
      <c r="W33" s="274"/>
      <c r="X33" s="275"/>
      <c r="Y33" s="50"/>
      <c r="Z33" s="50"/>
      <c r="AA33" s="274"/>
      <c r="AB33" s="280">
        <f t="shared" si="6"/>
        <v>0</v>
      </c>
    </row>
    <row r="34" spans="2:28" ht="20" customHeight="1" thickBot="1">
      <c r="B34" s="51"/>
      <c r="C34" s="270"/>
      <c r="D34" s="275"/>
      <c r="E34" s="50"/>
      <c r="F34" s="50"/>
      <c r="G34" s="274"/>
      <c r="H34" s="275"/>
      <c r="I34" s="50"/>
      <c r="J34" s="50"/>
      <c r="K34" s="274"/>
      <c r="L34" s="275"/>
      <c r="M34" s="50"/>
      <c r="N34" s="50"/>
      <c r="O34" s="274"/>
      <c r="P34" s="275"/>
      <c r="Q34" s="50"/>
      <c r="R34" s="50"/>
      <c r="S34" s="274"/>
      <c r="T34" s="275"/>
      <c r="U34" s="50"/>
      <c r="V34" s="50"/>
      <c r="W34" s="274"/>
      <c r="X34" s="275"/>
      <c r="Y34" s="50"/>
      <c r="Z34" s="50"/>
      <c r="AA34" s="274"/>
      <c r="AB34" s="281">
        <f t="shared" si="6"/>
        <v>0</v>
      </c>
    </row>
    <row r="35" spans="2:28" ht="20" customHeight="1" thickBot="1">
      <c r="B35" s="536" t="s">
        <v>89</v>
      </c>
      <c r="C35" s="537"/>
      <c r="D35" s="276">
        <f t="shared" ref="D35:E35" si="7">SUM(D28:D34)</f>
        <v>0</v>
      </c>
      <c r="E35" s="156">
        <f t="shared" si="7"/>
        <v>0</v>
      </c>
      <c r="F35" s="45">
        <f>SUM(F28:F34)</f>
        <v>0</v>
      </c>
      <c r="G35" s="46">
        <f t="shared" ref="G35" si="8">SUM(G28:G34)</f>
        <v>0</v>
      </c>
      <c r="H35" s="276">
        <f t="shared" ref="H35:I35" si="9">SUM(H28:H34)</f>
        <v>0</v>
      </c>
      <c r="I35" s="156">
        <f t="shared" si="9"/>
        <v>0</v>
      </c>
      <c r="J35" s="45">
        <f>SUM(J28:J34)</f>
        <v>0</v>
      </c>
      <c r="K35" s="46">
        <f t="shared" ref="K35" si="10">SUM(K28:K34)</f>
        <v>0</v>
      </c>
      <c r="L35" s="276">
        <f t="shared" ref="L35" si="11">SUM(L28:L34)</f>
        <v>0</v>
      </c>
      <c r="M35" s="45">
        <f t="shared" ref="M35" si="12">SUM(M28:M34)</f>
        <v>0</v>
      </c>
      <c r="N35" s="45">
        <f t="shared" ref="N35" si="13">SUM(N28:N34)</f>
        <v>0</v>
      </c>
      <c r="O35" s="46">
        <f t="shared" ref="O35" si="14">SUM(O28:O34)</f>
        <v>0</v>
      </c>
      <c r="P35" s="276">
        <f t="shared" ref="P35" si="15">SUM(P28:P34)</f>
        <v>0</v>
      </c>
      <c r="Q35" s="45">
        <f t="shared" ref="Q35" si="16">SUM(Q28:Q34)</f>
        <v>0</v>
      </c>
      <c r="R35" s="45">
        <f t="shared" ref="R35" si="17">SUM(R28:R34)</f>
        <v>0</v>
      </c>
      <c r="S35" s="46">
        <f t="shared" ref="S35:U35" si="18">SUM(S28:S34)</f>
        <v>0</v>
      </c>
      <c r="T35" s="276">
        <f t="shared" si="18"/>
        <v>0</v>
      </c>
      <c r="U35" s="156">
        <f t="shared" si="18"/>
        <v>0</v>
      </c>
      <c r="V35" s="45">
        <f>SUM(V28:V34)</f>
        <v>0</v>
      </c>
      <c r="W35" s="46">
        <f t="shared" ref="W35" si="19">SUM(W28:W34)</f>
        <v>0</v>
      </c>
      <c r="X35" s="276">
        <f t="shared" ref="X35" si="20">SUM(X28:X34)</f>
        <v>0</v>
      </c>
      <c r="Y35" s="45">
        <f t="shared" ref="Y35" si="21">SUM(Y28:Y34)</f>
        <v>0</v>
      </c>
      <c r="Z35" s="45">
        <f t="shared" ref="Z35" si="22">SUM(Z28:Z34)</f>
        <v>0</v>
      </c>
      <c r="AA35" s="46">
        <f t="shared" ref="AA35" si="23">SUM(AA28:AA34)</f>
        <v>0</v>
      </c>
      <c r="AB35" s="282">
        <f>SUM(D35:AA35)</f>
        <v>0</v>
      </c>
    </row>
    <row r="36" spans="2:28" ht="20" customHeight="1" thickBot="1">
      <c r="B36" s="534" t="s">
        <v>174</v>
      </c>
      <c r="C36" s="535"/>
      <c r="D36" s="472">
        <f>SUM(D35:G35)</f>
        <v>0</v>
      </c>
      <c r="E36" s="473"/>
      <c r="F36" s="473"/>
      <c r="G36" s="474"/>
      <c r="H36" s="472">
        <f>SUM(H35:K35)</f>
        <v>0</v>
      </c>
      <c r="I36" s="473"/>
      <c r="J36" s="473"/>
      <c r="K36" s="474"/>
      <c r="L36" s="472">
        <f>SUM(L35:O35)</f>
        <v>0</v>
      </c>
      <c r="M36" s="473"/>
      <c r="N36" s="473"/>
      <c r="O36" s="474"/>
      <c r="P36" s="472">
        <f>SUM(P35:S35)</f>
        <v>0</v>
      </c>
      <c r="Q36" s="473"/>
      <c r="R36" s="473"/>
      <c r="S36" s="474"/>
      <c r="T36" s="472">
        <f>SUM(T35:W35)</f>
        <v>0</v>
      </c>
      <c r="U36" s="473"/>
      <c r="V36" s="473"/>
      <c r="W36" s="474"/>
      <c r="X36" s="472">
        <f>SUM(X35:AA35)</f>
        <v>0</v>
      </c>
      <c r="Y36" s="473"/>
      <c r="Z36" s="473"/>
      <c r="AA36" s="474"/>
      <c r="AB36" s="283"/>
    </row>
    <row r="37" spans="2:28" ht="20" customHeight="1" thickBot="1"/>
    <row r="38" spans="2:28" ht="20" customHeight="1" thickBot="1">
      <c r="B38" s="532"/>
      <c r="C38" s="527"/>
      <c r="D38" s="527"/>
      <c r="E38" s="527"/>
      <c r="F38" s="527"/>
      <c r="G38" s="527"/>
      <c r="H38" s="527"/>
      <c r="I38" s="527"/>
      <c r="J38" s="527"/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8"/>
    </row>
    <row r="39" spans="2:28" ht="20" customHeight="1" thickBot="1"/>
    <row r="40" spans="2:28" ht="20" customHeight="1">
      <c r="B40" s="559" t="s">
        <v>80</v>
      </c>
      <c r="C40" s="560"/>
      <c r="D40" s="560"/>
      <c r="E40" s="560"/>
      <c r="F40" s="560"/>
      <c r="G40" s="56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1"/>
    </row>
    <row r="41" spans="2:28" ht="20" customHeight="1">
      <c r="B41" s="501" t="str">
        <f>'Information and Instructions'!B17</f>
        <v>Industry Participant 1</v>
      </c>
      <c r="C41" s="502"/>
      <c r="D41" s="502"/>
      <c r="E41" s="352"/>
      <c r="F41" s="352"/>
      <c r="G41" s="230" t="s">
        <v>66</v>
      </c>
      <c r="H41" s="503">
        <f>'Information and Instructions'!C17</f>
        <v>0</v>
      </c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503"/>
      <c r="Z41" s="503"/>
      <c r="AA41" s="503"/>
      <c r="AB41" s="562"/>
    </row>
    <row r="42" spans="2:28" ht="20" customHeight="1" thickBot="1">
      <c r="B42" s="453" t="s">
        <v>45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5"/>
    </row>
    <row r="43" spans="2:28" ht="20" customHeight="1" thickBot="1">
      <c r="B43" s="553" t="s">
        <v>81</v>
      </c>
      <c r="C43" s="554"/>
      <c r="D43" s="554"/>
      <c r="E43" s="554"/>
      <c r="F43" s="554"/>
      <c r="G43" s="554"/>
      <c r="H43" s="554"/>
      <c r="I43" s="554"/>
      <c r="J43" s="554"/>
      <c r="K43" s="554"/>
      <c r="L43" s="554"/>
      <c r="M43" s="554"/>
      <c r="N43" s="554"/>
      <c r="O43" s="554"/>
      <c r="P43" s="554"/>
      <c r="Q43" s="554"/>
      <c r="R43" s="554"/>
      <c r="S43" s="554"/>
      <c r="T43" s="554"/>
      <c r="U43" s="554"/>
      <c r="V43" s="554"/>
      <c r="W43" s="554"/>
      <c r="X43" s="554"/>
      <c r="Y43" s="554"/>
      <c r="Z43" s="554"/>
      <c r="AA43" s="554"/>
      <c r="AB43" s="555"/>
    </row>
    <row r="44" spans="2:28" ht="20" customHeight="1">
      <c r="B44" s="538" t="s">
        <v>84</v>
      </c>
      <c r="C44" s="556" t="s">
        <v>85</v>
      </c>
      <c r="D44" s="558" t="str">
        <f>Quarters!$C$4</f>
        <v>FY2026/27</v>
      </c>
      <c r="E44" s="558"/>
      <c r="F44" s="558"/>
      <c r="G44" s="558"/>
      <c r="H44" s="529" t="str">
        <f>Quarters!$C$8</f>
        <v>FY2027/28</v>
      </c>
      <c r="I44" s="530"/>
      <c r="J44" s="530"/>
      <c r="K44" s="531"/>
      <c r="L44" s="529" t="str">
        <f>Quarters!$C$12</f>
        <v>FY2028/29</v>
      </c>
      <c r="M44" s="530"/>
      <c r="N44" s="530"/>
      <c r="O44" s="531"/>
      <c r="P44" s="529" t="str">
        <f>Quarters!$C$16</f>
        <v>FY2029/30</v>
      </c>
      <c r="Q44" s="530"/>
      <c r="R44" s="530"/>
      <c r="S44" s="531"/>
      <c r="T44" s="529" t="str">
        <f>Quarters!$C$20</f>
        <v>FY2030/31</v>
      </c>
      <c r="U44" s="530"/>
      <c r="V44" s="530"/>
      <c r="W44" s="531"/>
      <c r="X44" s="529" t="str">
        <f>Quarters!$C$24</f>
        <v>FY2031/32</v>
      </c>
      <c r="Y44" s="530"/>
      <c r="Z44" s="530"/>
      <c r="AA44" s="531"/>
      <c r="AB44" s="277" t="s">
        <v>64</v>
      </c>
    </row>
    <row r="45" spans="2:28" ht="20" customHeight="1" thickBot="1">
      <c r="B45" s="539"/>
      <c r="C45" s="557"/>
      <c r="D45" s="380" t="s">
        <v>101</v>
      </c>
      <c r="E45" s="379" t="s">
        <v>102</v>
      </c>
      <c r="F45" s="381" t="s">
        <v>103</v>
      </c>
      <c r="G45" s="382" t="s">
        <v>104</v>
      </c>
      <c r="H45" s="380" t="s">
        <v>101</v>
      </c>
      <c r="I45" s="379" t="s">
        <v>102</v>
      </c>
      <c r="J45" s="381" t="s">
        <v>103</v>
      </c>
      <c r="K45" s="382" t="s">
        <v>104</v>
      </c>
      <c r="L45" s="380" t="s">
        <v>101</v>
      </c>
      <c r="M45" s="379" t="s">
        <v>102</v>
      </c>
      <c r="N45" s="381" t="s">
        <v>103</v>
      </c>
      <c r="O45" s="382" t="s">
        <v>104</v>
      </c>
      <c r="P45" s="380" t="s">
        <v>101</v>
      </c>
      <c r="Q45" s="379" t="s">
        <v>102</v>
      </c>
      <c r="R45" s="381" t="s">
        <v>103</v>
      </c>
      <c r="S45" s="382" t="s">
        <v>104</v>
      </c>
      <c r="T45" s="380" t="s">
        <v>101</v>
      </c>
      <c r="U45" s="379" t="s">
        <v>102</v>
      </c>
      <c r="V45" s="381" t="s">
        <v>103</v>
      </c>
      <c r="W45" s="382" t="s">
        <v>104</v>
      </c>
      <c r="X45" s="380" t="s">
        <v>101</v>
      </c>
      <c r="Y45" s="379" t="s">
        <v>102</v>
      </c>
      <c r="Z45" s="381" t="s">
        <v>103</v>
      </c>
      <c r="AA45" s="382" t="s">
        <v>104</v>
      </c>
      <c r="AB45" s="278" t="s">
        <v>72</v>
      </c>
    </row>
    <row r="46" spans="2:28" ht="20" customHeight="1">
      <c r="B46" s="42" t="s">
        <v>86</v>
      </c>
      <c r="C46" s="268">
        <f>'Information and Instructions'!C17</f>
        <v>0</v>
      </c>
      <c r="D46" s="272">
        <f>'Staff '!AE80*0.3</f>
        <v>0</v>
      </c>
      <c r="E46" s="43">
        <f>'Staff '!AF80*0.3</f>
        <v>0</v>
      </c>
      <c r="F46" s="43">
        <f>'Staff '!AG80*0.3</f>
        <v>0</v>
      </c>
      <c r="G46" s="43">
        <f>'Staff '!AH80*0.3</f>
        <v>0</v>
      </c>
      <c r="H46" s="272">
        <f>'Staff '!AI80*0.3</f>
        <v>0</v>
      </c>
      <c r="I46" s="43">
        <f>'Staff '!AJ80*0.3</f>
        <v>0</v>
      </c>
      <c r="J46" s="43">
        <f>'Staff '!AK80*0.3</f>
        <v>0</v>
      </c>
      <c r="K46" s="43">
        <f>'Staff '!AL80*0.3</f>
        <v>0</v>
      </c>
      <c r="L46" s="43">
        <f>'Staff '!AM80*0.3</f>
        <v>0</v>
      </c>
      <c r="M46" s="43">
        <f>'Staff '!AN80*0.3</f>
        <v>0</v>
      </c>
      <c r="N46" s="43">
        <f>'Staff '!AO80*0.3</f>
        <v>0</v>
      </c>
      <c r="O46" s="43">
        <f>'Staff '!AP80*0.3</f>
        <v>0</v>
      </c>
      <c r="P46" s="43">
        <f>'Staff '!AQ80*0.3</f>
        <v>0</v>
      </c>
      <c r="Q46" s="43">
        <f>'Staff '!AR80*0.3</f>
        <v>0</v>
      </c>
      <c r="R46" s="43">
        <f>'Staff '!AS80*0.3</f>
        <v>0</v>
      </c>
      <c r="S46" s="43">
        <f>'Staff '!AT80*0.3</f>
        <v>0</v>
      </c>
      <c r="T46" s="272">
        <f>'Staff '!AU80*0.3</f>
        <v>0</v>
      </c>
      <c r="U46" s="43">
        <f>'Staff '!AV80*0.3</f>
        <v>0</v>
      </c>
      <c r="V46" s="43">
        <f>'Staff '!AW80*0.3</f>
        <v>0</v>
      </c>
      <c r="W46" s="43">
        <f>'Staff '!AX80*0.3</f>
        <v>0</v>
      </c>
      <c r="X46" s="43">
        <f>'Staff '!AY80*0.3</f>
        <v>0</v>
      </c>
      <c r="Y46" s="43">
        <f>'Staff '!AZ80*0.3</f>
        <v>0</v>
      </c>
      <c r="Z46" s="43">
        <f>'Staff '!BA80*0.3</f>
        <v>0</v>
      </c>
      <c r="AA46" s="43">
        <f>'Staff '!BB80*0.3</f>
        <v>0</v>
      </c>
      <c r="AB46" s="279">
        <f>SUM(D46:AA46)</f>
        <v>0</v>
      </c>
    </row>
    <row r="47" spans="2:28" ht="20" customHeight="1">
      <c r="B47" s="49"/>
      <c r="C47" s="269"/>
      <c r="D47" s="275"/>
      <c r="E47" s="50"/>
      <c r="F47" s="50"/>
      <c r="G47" s="274"/>
      <c r="H47" s="275"/>
      <c r="I47" s="50"/>
      <c r="J47" s="50"/>
      <c r="K47" s="274"/>
      <c r="L47" s="275"/>
      <c r="M47" s="50"/>
      <c r="N47" s="50"/>
      <c r="O47" s="274"/>
      <c r="P47" s="275"/>
      <c r="Q47" s="50"/>
      <c r="R47" s="50"/>
      <c r="S47" s="274"/>
      <c r="T47" s="275"/>
      <c r="U47" s="50"/>
      <c r="V47" s="50"/>
      <c r="W47" s="274"/>
      <c r="X47" s="275"/>
      <c r="Y47" s="50"/>
      <c r="Z47" s="50"/>
      <c r="AA47" s="274"/>
      <c r="AB47" s="280">
        <f>SUM(D47:AA47)</f>
        <v>0</v>
      </c>
    </row>
    <row r="48" spans="2:28" ht="20" customHeight="1">
      <c r="B48" s="49"/>
      <c r="C48" s="269"/>
      <c r="D48" s="275"/>
      <c r="E48" s="50"/>
      <c r="F48" s="50"/>
      <c r="G48" s="274"/>
      <c r="H48" s="275"/>
      <c r="I48" s="50"/>
      <c r="J48" s="50"/>
      <c r="K48" s="274"/>
      <c r="L48" s="275"/>
      <c r="M48" s="50"/>
      <c r="N48" s="50"/>
      <c r="O48" s="274"/>
      <c r="P48" s="275"/>
      <c r="Q48" s="50"/>
      <c r="R48" s="50"/>
      <c r="S48" s="274"/>
      <c r="T48" s="275"/>
      <c r="U48" s="50"/>
      <c r="V48" s="50"/>
      <c r="W48" s="274"/>
      <c r="X48" s="275"/>
      <c r="Y48" s="50"/>
      <c r="Z48" s="50"/>
      <c r="AA48" s="274"/>
      <c r="AB48" s="280">
        <f t="shared" ref="AB48:AB52" si="24">SUM(D48:AA48)</f>
        <v>0</v>
      </c>
    </row>
    <row r="49" spans="2:35" ht="20" customHeight="1">
      <c r="B49" s="49"/>
      <c r="C49" s="269"/>
      <c r="D49" s="275"/>
      <c r="E49" s="50"/>
      <c r="F49" s="50"/>
      <c r="G49" s="274"/>
      <c r="H49" s="275"/>
      <c r="I49" s="50"/>
      <c r="J49" s="50"/>
      <c r="K49" s="274"/>
      <c r="L49" s="275"/>
      <c r="M49" s="50"/>
      <c r="N49" s="50"/>
      <c r="O49" s="274"/>
      <c r="P49" s="275"/>
      <c r="Q49" s="50"/>
      <c r="R49" s="50"/>
      <c r="S49" s="274"/>
      <c r="T49" s="275"/>
      <c r="U49" s="50"/>
      <c r="V49" s="50"/>
      <c r="W49" s="274"/>
      <c r="X49" s="275"/>
      <c r="Y49" s="50"/>
      <c r="Z49" s="50"/>
      <c r="AA49" s="274"/>
      <c r="AB49" s="280">
        <f t="shared" si="24"/>
        <v>0</v>
      </c>
      <c r="AH49" s="44"/>
      <c r="AI49" s="44"/>
    </row>
    <row r="50" spans="2:35" ht="20" customHeight="1">
      <c r="B50" s="49"/>
      <c r="C50" s="269"/>
      <c r="D50" s="275"/>
      <c r="E50" s="50"/>
      <c r="F50" s="50"/>
      <c r="G50" s="274"/>
      <c r="H50" s="275"/>
      <c r="I50" s="50"/>
      <c r="J50" s="50"/>
      <c r="K50" s="274"/>
      <c r="L50" s="275"/>
      <c r="M50" s="50"/>
      <c r="N50" s="50"/>
      <c r="O50" s="274"/>
      <c r="P50" s="275"/>
      <c r="Q50" s="50"/>
      <c r="R50" s="50"/>
      <c r="S50" s="274"/>
      <c r="T50" s="275"/>
      <c r="U50" s="50"/>
      <c r="V50" s="50"/>
      <c r="W50" s="274"/>
      <c r="X50" s="275"/>
      <c r="Y50" s="50"/>
      <c r="Z50" s="50"/>
      <c r="AA50" s="274"/>
      <c r="AB50" s="280">
        <f t="shared" si="24"/>
        <v>0</v>
      </c>
    </row>
    <row r="51" spans="2:35" ht="20" customHeight="1">
      <c r="B51" s="49"/>
      <c r="C51" s="269"/>
      <c r="D51" s="275"/>
      <c r="E51" s="50"/>
      <c r="F51" s="50"/>
      <c r="G51" s="274"/>
      <c r="H51" s="275"/>
      <c r="I51" s="50"/>
      <c r="J51" s="50"/>
      <c r="K51" s="274"/>
      <c r="L51" s="275"/>
      <c r="M51" s="50"/>
      <c r="N51" s="50"/>
      <c r="O51" s="274"/>
      <c r="P51" s="275"/>
      <c r="Q51" s="50"/>
      <c r="R51" s="50"/>
      <c r="S51" s="274"/>
      <c r="T51" s="275"/>
      <c r="U51" s="50"/>
      <c r="V51" s="50"/>
      <c r="W51" s="274"/>
      <c r="X51" s="275"/>
      <c r="Y51" s="50"/>
      <c r="Z51" s="50"/>
      <c r="AA51" s="274"/>
      <c r="AB51" s="280">
        <f t="shared" si="24"/>
        <v>0</v>
      </c>
    </row>
    <row r="52" spans="2:35" ht="20" customHeight="1" thickBot="1">
      <c r="B52" s="51"/>
      <c r="C52" s="270"/>
      <c r="D52" s="275"/>
      <c r="E52" s="50"/>
      <c r="F52" s="50"/>
      <c r="G52" s="274"/>
      <c r="H52" s="275"/>
      <c r="I52" s="50"/>
      <c r="J52" s="50"/>
      <c r="K52" s="274"/>
      <c r="L52" s="275"/>
      <c r="M52" s="50"/>
      <c r="N52" s="50"/>
      <c r="O52" s="274"/>
      <c r="P52" s="275"/>
      <c r="Q52" s="50"/>
      <c r="R52" s="50"/>
      <c r="S52" s="274"/>
      <c r="T52" s="275"/>
      <c r="U52" s="50"/>
      <c r="V52" s="50"/>
      <c r="W52" s="274"/>
      <c r="X52" s="275"/>
      <c r="Y52" s="50"/>
      <c r="Z52" s="50"/>
      <c r="AA52" s="274"/>
      <c r="AB52" s="281">
        <f t="shared" si="24"/>
        <v>0</v>
      </c>
    </row>
    <row r="53" spans="2:35" ht="20" customHeight="1" thickBot="1">
      <c r="B53" s="536" t="s">
        <v>175</v>
      </c>
      <c r="C53" s="537"/>
      <c r="D53" s="276">
        <f t="shared" ref="D53:E53" si="25">SUM(D46:D52)</f>
        <v>0</v>
      </c>
      <c r="E53" s="156">
        <f t="shared" si="25"/>
        <v>0</v>
      </c>
      <c r="F53" s="45">
        <f>SUM(F46:F52)</f>
        <v>0</v>
      </c>
      <c r="G53" s="46">
        <f t="shared" ref="G53" si="26">SUM(G46:G52)</f>
        <v>0</v>
      </c>
      <c r="H53" s="276">
        <f t="shared" ref="H53:I53" si="27">SUM(H46:H52)</f>
        <v>0</v>
      </c>
      <c r="I53" s="156">
        <f t="shared" si="27"/>
        <v>0</v>
      </c>
      <c r="J53" s="45">
        <f>SUM(J46:J52)</f>
        <v>0</v>
      </c>
      <c r="K53" s="46">
        <f t="shared" ref="K53" si="28">SUM(K46:K52)</f>
        <v>0</v>
      </c>
      <c r="L53" s="276">
        <f t="shared" ref="L53" si="29">SUM(L46:L52)</f>
        <v>0</v>
      </c>
      <c r="M53" s="45">
        <f t="shared" ref="M53" si="30">SUM(M46:M52)</f>
        <v>0</v>
      </c>
      <c r="N53" s="45">
        <f t="shared" ref="N53" si="31">SUM(N46:N52)</f>
        <v>0</v>
      </c>
      <c r="O53" s="46">
        <f t="shared" ref="O53" si="32">SUM(O46:O52)</f>
        <v>0</v>
      </c>
      <c r="P53" s="271">
        <f t="shared" ref="P53" si="33">SUM(P46:P52)</f>
        <v>0</v>
      </c>
      <c r="Q53" s="45">
        <f t="shared" ref="Q53" si="34">SUM(Q46:Q52)</f>
        <v>0</v>
      </c>
      <c r="R53" s="45">
        <f t="shared" ref="R53" si="35">SUM(R46:R52)</f>
        <v>0</v>
      </c>
      <c r="S53" s="45">
        <f t="shared" ref="S53:U53" si="36">SUM(S46:S52)</f>
        <v>0</v>
      </c>
      <c r="T53" s="276">
        <f t="shared" si="36"/>
        <v>0</v>
      </c>
      <c r="U53" s="156">
        <f t="shared" si="36"/>
        <v>0</v>
      </c>
      <c r="V53" s="45">
        <f>SUM(V46:V52)</f>
        <v>0</v>
      </c>
      <c r="W53" s="46">
        <f t="shared" ref="W53" si="37">SUM(W46:W52)</f>
        <v>0</v>
      </c>
      <c r="X53" s="276">
        <f t="shared" ref="X53" si="38">SUM(X46:X52)</f>
        <v>0</v>
      </c>
      <c r="Y53" s="45">
        <f t="shared" ref="Y53" si="39">SUM(Y46:Y52)</f>
        <v>0</v>
      </c>
      <c r="Z53" s="45">
        <f t="shared" ref="Z53" si="40">SUM(Z46:Z52)</f>
        <v>0</v>
      </c>
      <c r="AA53" s="46">
        <f t="shared" ref="AA53" si="41">SUM(AA46:AA52)</f>
        <v>0</v>
      </c>
      <c r="AB53" s="282">
        <f>SUM(D53:AA53)</f>
        <v>0</v>
      </c>
    </row>
    <row r="54" spans="2:35" ht="20" customHeight="1" thickBot="1">
      <c r="B54" s="534" t="s">
        <v>176</v>
      </c>
      <c r="C54" s="535"/>
      <c r="D54" s="472">
        <f>SUM(D53:G53)</f>
        <v>0</v>
      </c>
      <c r="E54" s="533"/>
      <c r="F54" s="533"/>
      <c r="G54" s="474"/>
      <c r="H54" s="472">
        <f>SUM(H53:K53)</f>
        <v>0</v>
      </c>
      <c r="I54" s="473"/>
      <c r="J54" s="473"/>
      <c r="K54" s="474"/>
      <c r="L54" s="472">
        <f>SUM(L53:O53)</f>
        <v>0</v>
      </c>
      <c r="M54" s="473"/>
      <c r="N54" s="473"/>
      <c r="O54" s="474"/>
      <c r="P54" s="533">
        <f>SUM(P53:S53)</f>
        <v>0</v>
      </c>
      <c r="Q54" s="473"/>
      <c r="R54" s="473"/>
      <c r="S54" s="473"/>
      <c r="T54" s="472">
        <f>SUM(T53:W53)</f>
        <v>0</v>
      </c>
      <c r="U54" s="473"/>
      <c r="V54" s="473"/>
      <c r="W54" s="474"/>
      <c r="X54" s="472">
        <f>SUM(X53:AA53)</f>
        <v>0</v>
      </c>
      <c r="Y54" s="473"/>
      <c r="Z54" s="473"/>
      <c r="AA54" s="474"/>
      <c r="AB54" s="283"/>
    </row>
    <row r="55" spans="2:35" ht="20" customHeight="1" thickBot="1"/>
    <row r="56" spans="2:35" ht="20" customHeight="1" thickBot="1">
      <c r="B56" s="532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8"/>
    </row>
    <row r="57" spans="2:35" ht="20" customHeight="1" thickBot="1"/>
    <row r="58" spans="2:35" ht="20" customHeight="1">
      <c r="B58" s="559" t="s">
        <v>80</v>
      </c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1"/>
    </row>
    <row r="59" spans="2:35" ht="20" customHeight="1">
      <c r="B59" s="501" t="str">
        <f>'Information and Instructions'!B18</f>
        <v>Industry Participant 2</v>
      </c>
      <c r="C59" s="502"/>
      <c r="D59" s="502"/>
      <c r="E59" s="352"/>
      <c r="F59" s="352"/>
      <c r="G59" s="230" t="s">
        <v>66</v>
      </c>
      <c r="H59" s="503">
        <f>'Information and Instructions'!C18</f>
        <v>0</v>
      </c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503"/>
      <c r="AB59" s="562"/>
    </row>
    <row r="60" spans="2:35" ht="20" customHeight="1" thickBot="1">
      <c r="B60" s="453" t="s">
        <v>45</v>
      </c>
      <c r="C60" s="454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4"/>
      <c r="O60" s="454"/>
      <c r="P60" s="454"/>
      <c r="Q60" s="454"/>
      <c r="R60" s="454"/>
      <c r="S60" s="454"/>
      <c r="T60" s="454"/>
      <c r="U60" s="454"/>
      <c r="V60" s="454"/>
      <c r="W60" s="454"/>
      <c r="X60" s="454"/>
      <c r="Y60" s="454"/>
      <c r="Z60" s="454"/>
      <c r="AA60" s="454"/>
      <c r="AB60" s="455"/>
    </row>
    <row r="61" spans="2:35" ht="20" customHeight="1" thickBot="1">
      <c r="B61" s="553" t="s">
        <v>81</v>
      </c>
      <c r="C61" s="554"/>
      <c r="D61" s="554"/>
      <c r="E61" s="554"/>
      <c r="F61" s="554"/>
      <c r="G61" s="554"/>
      <c r="H61" s="554"/>
      <c r="I61" s="554"/>
      <c r="J61" s="554"/>
      <c r="K61" s="554"/>
      <c r="L61" s="554"/>
      <c r="M61" s="554"/>
      <c r="N61" s="554"/>
      <c r="O61" s="554"/>
      <c r="P61" s="554"/>
      <c r="Q61" s="554"/>
      <c r="R61" s="554"/>
      <c r="S61" s="554"/>
      <c r="T61" s="554"/>
      <c r="U61" s="554"/>
      <c r="V61" s="554"/>
      <c r="W61" s="554"/>
      <c r="X61" s="554"/>
      <c r="Y61" s="554"/>
      <c r="Z61" s="554"/>
      <c r="AA61" s="554"/>
      <c r="AB61" s="555"/>
    </row>
    <row r="62" spans="2:35" ht="20" customHeight="1">
      <c r="B62" s="538" t="s">
        <v>84</v>
      </c>
      <c r="C62" s="556" t="s">
        <v>85</v>
      </c>
      <c r="D62" s="558" t="str">
        <f>Quarters!$C$4</f>
        <v>FY2026/27</v>
      </c>
      <c r="E62" s="558"/>
      <c r="F62" s="558"/>
      <c r="G62" s="558"/>
      <c r="H62" s="529" t="str">
        <f>Quarters!$C$8</f>
        <v>FY2027/28</v>
      </c>
      <c r="I62" s="530"/>
      <c r="J62" s="530"/>
      <c r="K62" s="531"/>
      <c r="L62" s="529" t="str">
        <f>Quarters!$C$12</f>
        <v>FY2028/29</v>
      </c>
      <c r="M62" s="530"/>
      <c r="N62" s="530"/>
      <c r="O62" s="531"/>
      <c r="P62" s="529" t="str">
        <f>Quarters!$C$16</f>
        <v>FY2029/30</v>
      </c>
      <c r="Q62" s="530"/>
      <c r="R62" s="530"/>
      <c r="S62" s="531"/>
      <c r="T62" s="529" t="str">
        <f>Quarters!$C$20</f>
        <v>FY2030/31</v>
      </c>
      <c r="U62" s="530"/>
      <c r="V62" s="530"/>
      <c r="W62" s="531"/>
      <c r="X62" s="529" t="str">
        <f>Quarters!$C$24</f>
        <v>FY2031/32</v>
      </c>
      <c r="Y62" s="530"/>
      <c r="Z62" s="530"/>
      <c r="AA62" s="531"/>
      <c r="AB62" s="277" t="s">
        <v>64</v>
      </c>
    </row>
    <row r="63" spans="2:35" ht="20" customHeight="1" thickBot="1">
      <c r="B63" s="539"/>
      <c r="C63" s="557"/>
      <c r="D63" s="380" t="s">
        <v>101</v>
      </c>
      <c r="E63" s="379" t="s">
        <v>102</v>
      </c>
      <c r="F63" s="381" t="s">
        <v>103</v>
      </c>
      <c r="G63" s="382" t="s">
        <v>104</v>
      </c>
      <c r="H63" s="380" t="s">
        <v>101</v>
      </c>
      <c r="I63" s="379" t="s">
        <v>102</v>
      </c>
      <c r="J63" s="381" t="s">
        <v>103</v>
      </c>
      <c r="K63" s="382" t="s">
        <v>104</v>
      </c>
      <c r="L63" s="380" t="s">
        <v>101</v>
      </c>
      <c r="M63" s="379" t="s">
        <v>102</v>
      </c>
      <c r="N63" s="381" t="s">
        <v>103</v>
      </c>
      <c r="O63" s="382" t="s">
        <v>104</v>
      </c>
      <c r="P63" s="380" t="s">
        <v>101</v>
      </c>
      <c r="Q63" s="379" t="s">
        <v>102</v>
      </c>
      <c r="R63" s="381" t="s">
        <v>103</v>
      </c>
      <c r="S63" s="382" t="s">
        <v>104</v>
      </c>
      <c r="T63" s="380" t="s">
        <v>101</v>
      </c>
      <c r="U63" s="379" t="s">
        <v>102</v>
      </c>
      <c r="V63" s="381" t="s">
        <v>103</v>
      </c>
      <c r="W63" s="382" t="s">
        <v>104</v>
      </c>
      <c r="X63" s="380" t="s">
        <v>101</v>
      </c>
      <c r="Y63" s="379" t="s">
        <v>102</v>
      </c>
      <c r="Z63" s="381" t="s">
        <v>103</v>
      </c>
      <c r="AA63" s="382" t="s">
        <v>104</v>
      </c>
      <c r="AB63" s="278" t="s">
        <v>72</v>
      </c>
    </row>
    <row r="64" spans="2:35" ht="20" customHeight="1">
      <c r="B64" s="42" t="s">
        <v>86</v>
      </c>
      <c r="C64" s="268">
        <f>'Information and Instructions'!C18</f>
        <v>0</v>
      </c>
      <c r="D64" s="272">
        <f>'Staff '!AE97*0.3</f>
        <v>0</v>
      </c>
      <c r="E64" s="43">
        <f>'Staff '!AF97*0.3</f>
        <v>0</v>
      </c>
      <c r="F64" s="43">
        <f>'Staff '!AG97*0.3</f>
        <v>0</v>
      </c>
      <c r="G64" s="43">
        <f>'Staff '!AH97*0.3</f>
        <v>0</v>
      </c>
      <c r="H64" s="272">
        <f>'Staff '!AI97*0.3</f>
        <v>0</v>
      </c>
      <c r="I64" s="272">
        <f>'Staff '!AJ97*0.3</f>
        <v>0</v>
      </c>
      <c r="J64" s="272">
        <f>'Staff '!AK97*0.3</f>
        <v>0</v>
      </c>
      <c r="K64" s="272">
        <f>'Staff '!AL97*0.3</f>
        <v>0</v>
      </c>
      <c r="L64" s="272">
        <f>'Staff '!AM97*0.3</f>
        <v>0</v>
      </c>
      <c r="M64" s="272">
        <f>'Staff '!AN97*0.3</f>
        <v>0</v>
      </c>
      <c r="N64" s="272">
        <f>'Staff '!AO97*0.3</f>
        <v>0</v>
      </c>
      <c r="O64" s="272">
        <f>'Staff '!AP97*0.3</f>
        <v>0</v>
      </c>
      <c r="P64" s="272">
        <f>'Staff '!AQ97*0.3</f>
        <v>0</v>
      </c>
      <c r="Q64" s="272">
        <f>'Staff '!AR97*0.3</f>
        <v>0</v>
      </c>
      <c r="R64" s="272">
        <f>'Staff '!AS97*0.3</f>
        <v>0</v>
      </c>
      <c r="S64" s="272">
        <f>'Staff '!AT97*0.3</f>
        <v>0</v>
      </c>
      <c r="T64" s="272">
        <f>'Staff '!AU97*0.3</f>
        <v>0</v>
      </c>
      <c r="U64" s="43">
        <f>'Staff '!AV97*0.3</f>
        <v>0</v>
      </c>
      <c r="V64" s="43">
        <f>'Staff '!AW97*0.3</f>
        <v>0</v>
      </c>
      <c r="W64" s="43">
        <f>'Staff '!AX97*0.3</f>
        <v>0</v>
      </c>
      <c r="X64" s="272">
        <f>'Staff '!AY97*0.3</f>
        <v>0</v>
      </c>
      <c r="Y64" s="272">
        <f>'Staff '!AZ97*0.3</f>
        <v>0</v>
      </c>
      <c r="Z64" s="272">
        <f>'Staff '!BA97*0.3</f>
        <v>0</v>
      </c>
      <c r="AA64" s="272">
        <f>'Staff '!BB97*0.3</f>
        <v>0</v>
      </c>
      <c r="AB64" s="279">
        <f>SUM(D64:AA64)</f>
        <v>0</v>
      </c>
    </row>
    <row r="65" spans="2:35" ht="20" customHeight="1">
      <c r="B65" s="49"/>
      <c r="C65" s="269"/>
      <c r="D65" s="275"/>
      <c r="E65" s="50"/>
      <c r="F65" s="50"/>
      <c r="G65" s="274"/>
      <c r="H65" s="275"/>
      <c r="I65" s="50"/>
      <c r="J65" s="50"/>
      <c r="K65" s="274"/>
      <c r="L65" s="275"/>
      <c r="M65" s="50"/>
      <c r="N65" s="50"/>
      <c r="O65" s="274"/>
      <c r="P65" s="275"/>
      <c r="Q65" s="50"/>
      <c r="R65" s="50"/>
      <c r="S65" s="274"/>
      <c r="T65" s="275"/>
      <c r="U65" s="50"/>
      <c r="V65" s="50"/>
      <c r="W65" s="274"/>
      <c r="X65" s="275"/>
      <c r="Y65" s="50"/>
      <c r="Z65" s="50"/>
      <c r="AA65" s="274"/>
      <c r="AB65" s="280">
        <f>SUM(D65:AA65)</f>
        <v>0</v>
      </c>
    </row>
    <row r="66" spans="2:35" ht="20" customHeight="1">
      <c r="B66" s="49"/>
      <c r="C66" s="269"/>
      <c r="D66" s="275"/>
      <c r="E66" s="50"/>
      <c r="F66" s="50"/>
      <c r="G66" s="274"/>
      <c r="H66" s="275"/>
      <c r="I66" s="50"/>
      <c r="J66" s="50"/>
      <c r="K66" s="274"/>
      <c r="L66" s="275"/>
      <c r="M66" s="50"/>
      <c r="N66" s="50"/>
      <c r="O66" s="274"/>
      <c r="P66" s="275"/>
      <c r="Q66" s="50"/>
      <c r="R66" s="50"/>
      <c r="S66" s="274"/>
      <c r="T66" s="275"/>
      <c r="U66" s="50"/>
      <c r="V66" s="50"/>
      <c r="W66" s="274"/>
      <c r="X66" s="275"/>
      <c r="Y66" s="50"/>
      <c r="Z66" s="50"/>
      <c r="AA66" s="274"/>
      <c r="AB66" s="280">
        <f t="shared" ref="AB66:AB70" si="42">SUM(D66:AA66)</f>
        <v>0</v>
      </c>
    </row>
    <row r="67" spans="2:35" ht="20" customHeight="1">
      <c r="B67" s="49"/>
      <c r="C67" s="269"/>
      <c r="D67" s="275"/>
      <c r="E67" s="50"/>
      <c r="F67" s="50"/>
      <c r="G67" s="274"/>
      <c r="H67" s="275"/>
      <c r="I67" s="50"/>
      <c r="J67" s="50"/>
      <c r="K67" s="274"/>
      <c r="L67" s="275"/>
      <c r="M67" s="50"/>
      <c r="N67" s="50"/>
      <c r="O67" s="274"/>
      <c r="P67" s="275"/>
      <c r="Q67" s="50"/>
      <c r="R67" s="50"/>
      <c r="S67" s="274"/>
      <c r="T67" s="275"/>
      <c r="U67" s="50"/>
      <c r="V67" s="50"/>
      <c r="W67" s="274"/>
      <c r="X67" s="275"/>
      <c r="Y67" s="50"/>
      <c r="Z67" s="50"/>
      <c r="AA67" s="274"/>
      <c r="AB67" s="280">
        <f t="shared" si="42"/>
        <v>0</v>
      </c>
    </row>
    <row r="68" spans="2:35" ht="20" customHeight="1">
      <c r="B68" s="49"/>
      <c r="C68" s="269"/>
      <c r="D68" s="275"/>
      <c r="E68" s="50"/>
      <c r="F68" s="50"/>
      <c r="G68" s="274"/>
      <c r="H68" s="275"/>
      <c r="I68" s="50"/>
      <c r="J68" s="50"/>
      <c r="K68" s="274"/>
      <c r="L68" s="275"/>
      <c r="M68" s="50"/>
      <c r="N68" s="50"/>
      <c r="O68" s="274"/>
      <c r="P68" s="275"/>
      <c r="Q68" s="50"/>
      <c r="R68" s="50"/>
      <c r="S68" s="274"/>
      <c r="T68" s="275"/>
      <c r="U68" s="50"/>
      <c r="V68" s="50"/>
      <c r="W68" s="274"/>
      <c r="X68" s="275"/>
      <c r="Y68" s="50"/>
      <c r="Z68" s="50"/>
      <c r="AA68" s="274"/>
      <c r="AB68" s="280">
        <f t="shared" si="42"/>
        <v>0</v>
      </c>
      <c r="AH68" s="44"/>
      <c r="AI68" s="44"/>
    </row>
    <row r="69" spans="2:35" ht="20" customHeight="1">
      <c r="B69" s="49"/>
      <c r="C69" s="269"/>
      <c r="D69" s="275"/>
      <c r="E69" s="50"/>
      <c r="F69" s="50"/>
      <c r="G69" s="274"/>
      <c r="H69" s="275"/>
      <c r="I69" s="50"/>
      <c r="J69" s="50"/>
      <c r="K69" s="274"/>
      <c r="L69" s="275"/>
      <c r="M69" s="50"/>
      <c r="N69" s="50"/>
      <c r="O69" s="274"/>
      <c r="P69" s="275"/>
      <c r="Q69" s="50"/>
      <c r="R69" s="50"/>
      <c r="S69" s="274"/>
      <c r="T69" s="275"/>
      <c r="U69" s="50"/>
      <c r="V69" s="50"/>
      <c r="W69" s="274"/>
      <c r="X69" s="275"/>
      <c r="Y69" s="50"/>
      <c r="Z69" s="50"/>
      <c r="AA69" s="274"/>
      <c r="AB69" s="280">
        <f t="shared" si="42"/>
        <v>0</v>
      </c>
    </row>
    <row r="70" spans="2:35" ht="20" customHeight="1" thickBot="1">
      <c r="B70" s="51"/>
      <c r="C70" s="270"/>
      <c r="D70" s="275"/>
      <c r="E70" s="50"/>
      <c r="F70" s="50"/>
      <c r="G70" s="274"/>
      <c r="H70" s="275"/>
      <c r="I70" s="50"/>
      <c r="J70" s="50"/>
      <c r="K70" s="274"/>
      <c r="L70" s="275"/>
      <c r="M70" s="50"/>
      <c r="N70" s="50"/>
      <c r="O70" s="274"/>
      <c r="P70" s="275"/>
      <c r="Q70" s="50"/>
      <c r="R70" s="50"/>
      <c r="S70" s="274"/>
      <c r="T70" s="275"/>
      <c r="U70" s="50"/>
      <c r="V70" s="50"/>
      <c r="W70" s="274"/>
      <c r="X70" s="275"/>
      <c r="Y70" s="50"/>
      <c r="Z70" s="50"/>
      <c r="AA70" s="274"/>
      <c r="AB70" s="281">
        <f t="shared" si="42"/>
        <v>0</v>
      </c>
    </row>
    <row r="71" spans="2:35" ht="20" customHeight="1" thickBot="1">
      <c r="B71" s="536" t="s">
        <v>177</v>
      </c>
      <c r="C71" s="537"/>
      <c r="D71" s="276">
        <f t="shared" ref="D71:E71" si="43">SUM(D64:D70)</f>
        <v>0</v>
      </c>
      <c r="E71" s="156">
        <f t="shared" si="43"/>
        <v>0</v>
      </c>
      <c r="F71" s="45">
        <f>SUM(F64:F70)</f>
        <v>0</v>
      </c>
      <c r="G71" s="46">
        <f t="shared" ref="G71" si="44">SUM(G64:G70)</f>
        <v>0</v>
      </c>
      <c r="H71" s="276">
        <f t="shared" ref="H71:I71" si="45">SUM(H64:H70)</f>
        <v>0</v>
      </c>
      <c r="I71" s="156">
        <f t="shared" si="45"/>
        <v>0</v>
      </c>
      <c r="J71" s="45">
        <f>SUM(J64:J70)</f>
        <v>0</v>
      </c>
      <c r="K71" s="46">
        <f t="shared" ref="K71" si="46">SUM(K64:K70)</f>
        <v>0</v>
      </c>
      <c r="L71" s="276">
        <f t="shared" ref="L71" si="47">SUM(L64:L70)</f>
        <v>0</v>
      </c>
      <c r="M71" s="45">
        <f t="shared" ref="M71" si="48">SUM(M64:M70)</f>
        <v>0</v>
      </c>
      <c r="N71" s="45">
        <f t="shared" ref="N71" si="49">SUM(N64:N70)</f>
        <v>0</v>
      </c>
      <c r="O71" s="46">
        <f t="shared" ref="O71" si="50">SUM(O64:O70)</f>
        <v>0</v>
      </c>
      <c r="P71" s="276">
        <f t="shared" ref="P71" si="51">SUM(P64:P70)</f>
        <v>0</v>
      </c>
      <c r="Q71" s="45">
        <f t="shared" ref="Q71" si="52">SUM(Q64:Q70)</f>
        <v>0</v>
      </c>
      <c r="R71" s="45">
        <f t="shared" ref="R71" si="53">SUM(R64:R70)</f>
        <v>0</v>
      </c>
      <c r="S71" s="46">
        <f t="shared" ref="S71:U71" si="54">SUM(S64:S70)</f>
        <v>0</v>
      </c>
      <c r="T71" s="276">
        <f t="shared" si="54"/>
        <v>0</v>
      </c>
      <c r="U71" s="156">
        <f t="shared" si="54"/>
        <v>0</v>
      </c>
      <c r="V71" s="45">
        <f>SUM(V64:V70)</f>
        <v>0</v>
      </c>
      <c r="W71" s="46">
        <f t="shared" ref="W71" si="55">SUM(W64:W70)</f>
        <v>0</v>
      </c>
      <c r="X71" s="276">
        <f t="shared" ref="X71" si="56">SUM(X64:X70)</f>
        <v>0</v>
      </c>
      <c r="Y71" s="45">
        <f t="shared" ref="Y71" si="57">SUM(Y64:Y70)</f>
        <v>0</v>
      </c>
      <c r="Z71" s="45">
        <f t="shared" ref="Z71" si="58">SUM(Z64:Z70)</f>
        <v>0</v>
      </c>
      <c r="AA71" s="46">
        <f t="shared" ref="AA71" si="59">SUM(AA64:AA70)</f>
        <v>0</v>
      </c>
      <c r="AB71" s="282">
        <f>SUM(D71:AA71)</f>
        <v>0</v>
      </c>
    </row>
    <row r="72" spans="2:35" ht="20" customHeight="1" thickBot="1">
      <c r="B72" s="534" t="s">
        <v>176</v>
      </c>
      <c r="C72" s="535"/>
      <c r="D72" s="472">
        <f>SUM(D71:G71)</f>
        <v>0</v>
      </c>
      <c r="E72" s="473"/>
      <c r="F72" s="473"/>
      <c r="G72" s="474"/>
      <c r="H72" s="472">
        <f>SUM(H71:K71)</f>
        <v>0</v>
      </c>
      <c r="I72" s="473"/>
      <c r="J72" s="473"/>
      <c r="K72" s="474"/>
      <c r="L72" s="472">
        <f>SUM(L71:O71)</f>
        <v>0</v>
      </c>
      <c r="M72" s="473"/>
      <c r="N72" s="473"/>
      <c r="O72" s="474"/>
      <c r="P72" s="472">
        <f>SUM(P71:S71)</f>
        <v>0</v>
      </c>
      <c r="Q72" s="473"/>
      <c r="R72" s="473"/>
      <c r="S72" s="474"/>
      <c r="T72" s="472">
        <f>SUM(T71:W71)</f>
        <v>0</v>
      </c>
      <c r="U72" s="473"/>
      <c r="V72" s="473"/>
      <c r="W72" s="474"/>
      <c r="X72" s="472">
        <f>SUM(X71:AA71)</f>
        <v>0</v>
      </c>
      <c r="Y72" s="473"/>
      <c r="Z72" s="473"/>
      <c r="AA72" s="474"/>
      <c r="AB72" s="283"/>
    </row>
    <row r="73" spans="2:35" ht="20" customHeight="1" thickBot="1"/>
    <row r="74" spans="2:35" ht="20" customHeight="1" thickBot="1">
      <c r="B74" s="532"/>
      <c r="C74" s="527"/>
      <c r="D74" s="527"/>
      <c r="E74" s="527"/>
      <c r="F74" s="527"/>
      <c r="G74" s="527"/>
      <c r="H74" s="527"/>
      <c r="I74" s="527"/>
      <c r="J74" s="527"/>
      <c r="K74" s="527"/>
      <c r="L74" s="527"/>
      <c r="M74" s="527"/>
      <c r="N74" s="527"/>
      <c r="O74" s="527"/>
      <c r="P74" s="527"/>
      <c r="Q74" s="527"/>
      <c r="R74" s="527"/>
      <c r="S74" s="527"/>
      <c r="T74" s="527"/>
      <c r="U74" s="527"/>
      <c r="V74" s="527"/>
      <c r="W74" s="527"/>
      <c r="X74" s="527"/>
      <c r="Y74" s="527"/>
      <c r="Z74" s="527"/>
      <c r="AA74" s="527"/>
      <c r="AB74" s="528"/>
    </row>
    <row r="75" spans="2:35" ht="20" customHeight="1" thickBot="1"/>
    <row r="76" spans="2:35" ht="20" customHeight="1">
      <c r="B76" s="559" t="s">
        <v>80</v>
      </c>
      <c r="C76" s="560"/>
      <c r="D76" s="560"/>
      <c r="E76" s="560"/>
      <c r="F76" s="560"/>
      <c r="G76" s="560"/>
      <c r="H76" s="560"/>
      <c r="I76" s="560"/>
      <c r="J76" s="560"/>
      <c r="K76" s="560"/>
      <c r="L76" s="560"/>
      <c r="M76" s="560"/>
      <c r="N76" s="560"/>
      <c r="O76" s="560"/>
      <c r="P76" s="560"/>
      <c r="Q76" s="560"/>
      <c r="R76" s="560"/>
      <c r="S76" s="560"/>
      <c r="T76" s="560"/>
      <c r="U76" s="560"/>
      <c r="V76" s="560"/>
      <c r="W76" s="560"/>
      <c r="X76" s="560"/>
      <c r="Y76" s="560"/>
      <c r="Z76" s="560"/>
      <c r="AA76" s="560"/>
      <c r="AB76" s="561"/>
    </row>
    <row r="77" spans="2:35" ht="20" customHeight="1">
      <c r="B77" s="501" t="str">
        <f>'Information and Instructions'!B19</f>
        <v>Industry Participant 3</v>
      </c>
      <c r="C77" s="502"/>
      <c r="D77" s="502"/>
      <c r="E77" s="352"/>
      <c r="F77" s="352"/>
      <c r="G77" s="230" t="s">
        <v>66</v>
      </c>
      <c r="H77" s="503">
        <f>'Information and Instructions'!C19</f>
        <v>0</v>
      </c>
      <c r="I77" s="503"/>
      <c r="J77" s="503"/>
      <c r="K77" s="503"/>
      <c r="L77" s="503"/>
      <c r="M77" s="503"/>
      <c r="N77" s="503"/>
      <c r="O77" s="503"/>
      <c r="P77" s="503"/>
      <c r="Q77" s="503"/>
      <c r="R77" s="503"/>
      <c r="S77" s="503"/>
      <c r="T77" s="503"/>
      <c r="U77" s="503"/>
      <c r="V77" s="503"/>
      <c r="W77" s="503"/>
      <c r="X77" s="503"/>
      <c r="Y77" s="503"/>
      <c r="Z77" s="503"/>
      <c r="AA77" s="503"/>
      <c r="AB77" s="562"/>
    </row>
    <row r="78" spans="2:35" ht="20" customHeight="1" thickBot="1">
      <c r="B78" s="453" t="s">
        <v>45</v>
      </c>
      <c r="C78" s="454"/>
      <c r="D78" s="454"/>
      <c r="E78" s="454"/>
      <c r="F78" s="454"/>
      <c r="G78" s="454"/>
      <c r="H78" s="454"/>
      <c r="I78" s="454"/>
      <c r="J78" s="454"/>
      <c r="K78" s="454"/>
      <c r="L78" s="454"/>
      <c r="M78" s="454"/>
      <c r="N78" s="454"/>
      <c r="O78" s="454"/>
      <c r="P78" s="454"/>
      <c r="Q78" s="454"/>
      <c r="R78" s="454"/>
      <c r="S78" s="454"/>
      <c r="T78" s="454"/>
      <c r="U78" s="454"/>
      <c r="V78" s="454"/>
      <c r="W78" s="454"/>
      <c r="X78" s="454"/>
      <c r="Y78" s="454"/>
      <c r="Z78" s="454"/>
      <c r="AA78" s="454"/>
      <c r="AB78" s="455"/>
    </row>
    <row r="79" spans="2:35" ht="20" customHeight="1" thickBot="1">
      <c r="B79" s="553" t="s">
        <v>81</v>
      </c>
      <c r="C79" s="554"/>
      <c r="D79" s="554"/>
      <c r="E79" s="554"/>
      <c r="F79" s="554"/>
      <c r="G79" s="554"/>
      <c r="H79" s="554"/>
      <c r="I79" s="554"/>
      <c r="J79" s="554"/>
      <c r="K79" s="554"/>
      <c r="L79" s="554"/>
      <c r="M79" s="554"/>
      <c r="N79" s="554"/>
      <c r="O79" s="554"/>
      <c r="P79" s="554"/>
      <c r="Q79" s="554"/>
      <c r="R79" s="554"/>
      <c r="S79" s="554"/>
      <c r="T79" s="554"/>
      <c r="U79" s="554"/>
      <c r="V79" s="554"/>
      <c r="W79" s="554"/>
      <c r="X79" s="554"/>
      <c r="Y79" s="554"/>
      <c r="Z79" s="554"/>
      <c r="AA79" s="554"/>
      <c r="AB79" s="555"/>
    </row>
    <row r="80" spans="2:35" ht="20" customHeight="1">
      <c r="B80" s="538" t="s">
        <v>84</v>
      </c>
      <c r="C80" s="556" t="s">
        <v>85</v>
      </c>
      <c r="D80" s="558" t="str">
        <f>Quarters!$C$4</f>
        <v>FY2026/27</v>
      </c>
      <c r="E80" s="558"/>
      <c r="F80" s="558"/>
      <c r="G80" s="558"/>
      <c r="H80" s="529" t="str">
        <f>Quarters!$C$8</f>
        <v>FY2027/28</v>
      </c>
      <c r="I80" s="530"/>
      <c r="J80" s="530"/>
      <c r="K80" s="531"/>
      <c r="L80" s="529" t="str">
        <f>Quarters!$C$12</f>
        <v>FY2028/29</v>
      </c>
      <c r="M80" s="530"/>
      <c r="N80" s="530"/>
      <c r="O80" s="531"/>
      <c r="P80" s="529" t="str">
        <f>Quarters!$C$16</f>
        <v>FY2029/30</v>
      </c>
      <c r="Q80" s="530"/>
      <c r="R80" s="530"/>
      <c r="S80" s="531"/>
      <c r="T80" s="529" t="str">
        <f>Quarters!$C$20</f>
        <v>FY2030/31</v>
      </c>
      <c r="U80" s="530"/>
      <c r="V80" s="530"/>
      <c r="W80" s="531"/>
      <c r="X80" s="529" t="str">
        <f>Quarters!$C$24</f>
        <v>FY2031/32</v>
      </c>
      <c r="Y80" s="530"/>
      <c r="Z80" s="530"/>
      <c r="AA80" s="531"/>
      <c r="AB80" s="277" t="s">
        <v>64</v>
      </c>
    </row>
    <row r="81" spans="2:28" ht="20" customHeight="1" thickBot="1">
      <c r="B81" s="539"/>
      <c r="C81" s="557"/>
      <c r="D81" s="380" t="s">
        <v>101</v>
      </c>
      <c r="E81" s="379" t="s">
        <v>102</v>
      </c>
      <c r="F81" s="381" t="s">
        <v>103</v>
      </c>
      <c r="G81" s="382" t="s">
        <v>104</v>
      </c>
      <c r="H81" s="380" t="s">
        <v>101</v>
      </c>
      <c r="I81" s="379" t="s">
        <v>102</v>
      </c>
      <c r="J81" s="381" t="s">
        <v>103</v>
      </c>
      <c r="K81" s="382" t="s">
        <v>104</v>
      </c>
      <c r="L81" s="380" t="s">
        <v>101</v>
      </c>
      <c r="M81" s="379" t="s">
        <v>102</v>
      </c>
      <c r="N81" s="381" t="s">
        <v>103</v>
      </c>
      <c r="O81" s="382" t="s">
        <v>104</v>
      </c>
      <c r="P81" s="380" t="s">
        <v>101</v>
      </c>
      <c r="Q81" s="379" t="s">
        <v>102</v>
      </c>
      <c r="R81" s="381" t="s">
        <v>103</v>
      </c>
      <c r="S81" s="382" t="s">
        <v>104</v>
      </c>
      <c r="T81" s="380" t="s">
        <v>101</v>
      </c>
      <c r="U81" s="379" t="s">
        <v>102</v>
      </c>
      <c r="V81" s="381" t="s">
        <v>103</v>
      </c>
      <c r="W81" s="382" t="s">
        <v>104</v>
      </c>
      <c r="X81" s="380" t="s">
        <v>101</v>
      </c>
      <c r="Y81" s="379" t="s">
        <v>102</v>
      </c>
      <c r="Z81" s="381" t="s">
        <v>103</v>
      </c>
      <c r="AA81" s="382" t="s">
        <v>104</v>
      </c>
      <c r="AB81" s="278" t="s">
        <v>72</v>
      </c>
    </row>
    <row r="82" spans="2:28" ht="20" customHeight="1">
      <c r="B82" s="42" t="s">
        <v>86</v>
      </c>
      <c r="C82" s="268">
        <f>'Information and Instructions'!C19</f>
        <v>0</v>
      </c>
      <c r="D82" s="272">
        <f>'Staff '!AE114*0.3</f>
        <v>0</v>
      </c>
      <c r="E82" s="43">
        <f>'Staff '!AF114*0.3</f>
        <v>0</v>
      </c>
      <c r="F82" s="43">
        <f>'Staff '!AG114*0.3</f>
        <v>0</v>
      </c>
      <c r="G82" s="43">
        <f>'Staff '!AH114*0.3</f>
        <v>0</v>
      </c>
      <c r="H82" s="272">
        <f>'Staff '!AI114*0.3</f>
        <v>0</v>
      </c>
      <c r="I82" s="272">
        <f>'Staff '!AJ114*0.3</f>
        <v>0</v>
      </c>
      <c r="J82" s="272">
        <f>'Staff '!AK114*0.3</f>
        <v>0</v>
      </c>
      <c r="K82" s="272">
        <f>'Staff '!AL114*0.3</f>
        <v>0</v>
      </c>
      <c r="L82" s="272">
        <f>'Staff '!AM114*0.3</f>
        <v>0</v>
      </c>
      <c r="M82" s="272">
        <f>'Staff '!AN114*0.3</f>
        <v>0</v>
      </c>
      <c r="N82" s="272">
        <f>'Staff '!AO114*0.3</f>
        <v>0</v>
      </c>
      <c r="O82" s="272">
        <f>'Staff '!AP114*0.3</f>
        <v>0</v>
      </c>
      <c r="P82" s="272">
        <f>'Staff '!AQ114*0.3</f>
        <v>0</v>
      </c>
      <c r="Q82" s="272">
        <f>'Staff '!AR114*0.3</f>
        <v>0</v>
      </c>
      <c r="R82" s="272">
        <f>'Staff '!AS114*0.3</f>
        <v>0</v>
      </c>
      <c r="S82" s="272">
        <f>'Staff '!AT114*0.3</f>
        <v>0</v>
      </c>
      <c r="T82" s="272">
        <f>'Staff '!AU114*0.3</f>
        <v>0</v>
      </c>
      <c r="U82" s="43">
        <f>'Staff '!AV114*0.3</f>
        <v>0</v>
      </c>
      <c r="V82" s="43">
        <f>'Staff '!AW114*0.3</f>
        <v>0</v>
      </c>
      <c r="W82" s="43">
        <f>'Staff '!AX114*0.3</f>
        <v>0</v>
      </c>
      <c r="X82" s="272">
        <f>'Staff '!AY114*0.3</f>
        <v>0</v>
      </c>
      <c r="Y82" s="272">
        <f>'Staff '!AZ114*0.3</f>
        <v>0</v>
      </c>
      <c r="Z82" s="272">
        <f>'Staff '!BA114*0.3</f>
        <v>0</v>
      </c>
      <c r="AA82" s="272">
        <f>'Staff '!BB114*0.3</f>
        <v>0</v>
      </c>
      <c r="AB82" s="279">
        <f>SUM(D82:AA82)</f>
        <v>0</v>
      </c>
    </row>
    <row r="83" spans="2:28" ht="20" customHeight="1">
      <c r="B83" s="49"/>
      <c r="C83" s="269"/>
      <c r="D83" s="275"/>
      <c r="E83" s="50"/>
      <c r="F83" s="50"/>
      <c r="G83" s="274"/>
      <c r="H83" s="275"/>
      <c r="I83" s="50"/>
      <c r="J83" s="50"/>
      <c r="K83" s="274"/>
      <c r="L83" s="275"/>
      <c r="M83" s="50"/>
      <c r="N83" s="50"/>
      <c r="O83" s="274"/>
      <c r="P83" s="275"/>
      <c r="Q83" s="50"/>
      <c r="R83" s="50"/>
      <c r="S83" s="274"/>
      <c r="T83" s="275"/>
      <c r="U83" s="50"/>
      <c r="V83" s="50"/>
      <c r="W83" s="274"/>
      <c r="X83" s="275"/>
      <c r="Y83" s="50"/>
      <c r="Z83" s="50"/>
      <c r="AA83" s="274"/>
      <c r="AB83" s="280">
        <f>SUM(D83:AA83)</f>
        <v>0</v>
      </c>
    </row>
    <row r="84" spans="2:28" ht="20" customHeight="1">
      <c r="B84" s="49"/>
      <c r="C84" s="269"/>
      <c r="D84" s="275"/>
      <c r="E84" s="50"/>
      <c r="F84" s="50"/>
      <c r="G84" s="274"/>
      <c r="H84" s="275"/>
      <c r="I84" s="50"/>
      <c r="J84" s="50"/>
      <c r="K84" s="274"/>
      <c r="L84" s="275"/>
      <c r="M84" s="50"/>
      <c r="N84" s="50"/>
      <c r="O84" s="274"/>
      <c r="P84" s="275"/>
      <c r="Q84" s="50"/>
      <c r="R84" s="50"/>
      <c r="S84" s="274"/>
      <c r="T84" s="275"/>
      <c r="U84" s="50"/>
      <c r="V84" s="50"/>
      <c r="W84" s="274"/>
      <c r="X84" s="275"/>
      <c r="Y84" s="50"/>
      <c r="Z84" s="50"/>
      <c r="AA84" s="274"/>
      <c r="AB84" s="280">
        <f t="shared" ref="AB84:AB88" si="60">SUM(D84:AA84)</f>
        <v>0</v>
      </c>
    </row>
    <row r="85" spans="2:28" ht="20" customHeight="1">
      <c r="B85" s="49"/>
      <c r="C85" s="269"/>
      <c r="D85" s="275"/>
      <c r="E85" s="50"/>
      <c r="F85" s="50"/>
      <c r="G85" s="274"/>
      <c r="H85" s="275"/>
      <c r="I85" s="50"/>
      <c r="J85" s="50"/>
      <c r="K85" s="274"/>
      <c r="L85" s="275"/>
      <c r="M85" s="50"/>
      <c r="N85" s="50"/>
      <c r="O85" s="274"/>
      <c r="P85" s="275"/>
      <c r="Q85" s="50"/>
      <c r="R85" s="50"/>
      <c r="S85" s="274"/>
      <c r="T85" s="275"/>
      <c r="U85" s="50"/>
      <c r="V85" s="50"/>
      <c r="W85" s="274"/>
      <c r="X85" s="275"/>
      <c r="Y85" s="50"/>
      <c r="Z85" s="50"/>
      <c r="AA85" s="274"/>
      <c r="AB85" s="280">
        <f t="shared" si="60"/>
        <v>0</v>
      </c>
    </row>
    <row r="86" spans="2:28" ht="20" customHeight="1">
      <c r="B86" s="49"/>
      <c r="C86" s="269"/>
      <c r="D86" s="275"/>
      <c r="E86" s="50"/>
      <c r="F86" s="50"/>
      <c r="G86" s="274"/>
      <c r="H86" s="275"/>
      <c r="I86" s="50"/>
      <c r="J86" s="50"/>
      <c r="K86" s="274"/>
      <c r="L86" s="275"/>
      <c r="M86" s="50"/>
      <c r="N86" s="50"/>
      <c r="O86" s="274"/>
      <c r="P86" s="275"/>
      <c r="Q86" s="50"/>
      <c r="R86" s="50"/>
      <c r="S86" s="274"/>
      <c r="T86" s="275"/>
      <c r="U86" s="50"/>
      <c r="V86" s="50"/>
      <c r="W86" s="274"/>
      <c r="X86" s="275"/>
      <c r="Y86" s="50"/>
      <c r="Z86" s="50"/>
      <c r="AA86" s="274"/>
      <c r="AB86" s="280">
        <f t="shared" si="60"/>
        <v>0</v>
      </c>
    </row>
    <row r="87" spans="2:28" ht="20" customHeight="1">
      <c r="B87" s="49"/>
      <c r="C87" s="269"/>
      <c r="D87" s="275"/>
      <c r="E87" s="50"/>
      <c r="F87" s="50"/>
      <c r="G87" s="274"/>
      <c r="H87" s="275"/>
      <c r="I87" s="50"/>
      <c r="J87" s="50"/>
      <c r="K87" s="274"/>
      <c r="L87" s="275"/>
      <c r="M87" s="50"/>
      <c r="N87" s="50"/>
      <c r="O87" s="274"/>
      <c r="P87" s="275"/>
      <c r="Q87" s="50"/>
      <c r="R87" s="50"/>
      <c r="S87" s="274"/>
      <c r="T87" s="275"/>
      <c r="U87" s="50"/>
      <c r="V87" s="50"/>
      <c r="W87" s="274"/>
      <c r="X87" s="275"/>
      <c r="Y87" s="50"/>
      <c r="Z87" s="50"/>
      <c r="AA87" s="274"/>
      <c r="AB87" s="280">
        <f t="shared" si="60"/>
        <v>0</v>
      </c>
    </row>
    <row r="88" spans="2:28" ht="20" customHeight="1" thickBot="1">
      <c r="B88" s="51"/>
      <c r="C88" s="270"/>
      <c r="D88" s="275"/>
      <c r="E88" s="50"/>
      <c r="F88" s="50"/>
      <c r="G88" s="274"/>
      <c r="H88" s="275"/>
      <c r="I88" s="50"/>
      <c r="J88" s="50"/>
      <c r="K88" s="274"/>
      <c r="L88" s="275"/>
      <c r="M88" s="50"/>
      <c r="N88" s="50"/>
      <c r="O88" s="274"/>
      <c r="P88" s="275"/>
      <c r="Q88" s="50"/>
      <c r="R88" s="50"/>
      <c r="S88" s="274"/>
      <c r="T88" s="275"/>
      <c r="U88" s="50"/>
      <c r="V88" s="50"/>
      <c r="W88" s="274"/>
      <c r="X88" s="275"/>
      <c r="Y88" s="50"/>
      <c r="Z88" s="50"/>
      <c r="AA88" s="274"/>
      <c r="AB88" s="281">
        <f t="shared" si="60"/>
        <v>0</v>
      </c>
    </row>
    <row r="89" spans="2:28" ht="20" customHeight="1" thickBot="1">
      <c r="B89" s="536" t="s">
        <v>175</v>
      </c>
      <c r="C89" s="537"/>
      <c r="D89" s="276">
        <f t="shared" ref="D89:E89" si="61">SUM(D82:D88)</f>
        <v>0</v>
      </c>
      <c r="E89" s="156">
        <f t="shared" si="61"/>
        <v>0</v>
      </c>
      <c r="F89" s="45">
        <f>SUM(F82:F88)</f>
        <v>0</v>
      </c>
      <c r="G89" s="46">
        <f t="shared" ref="G89" si="62">SUM(G82:G88)</f>
        <v>0</v>
      </c>
      <c r="H89" s="276">
        <f t="shared" ref="H89:I89" si="63">SUM(H82:H88)</f>
        <v>0</v>
      </c>
      <c r="I89" s="156">
        <f t="shared" si="63"/>
        <v>0</v>
      </c>
      <c r="J89" s="45">
        <f>SUM(J82:J88)</f>
        <v>0</v>
      </c>
      <c r="K89" s="46">
        <f t="shared" ref="K89" si="64">SUM(K82:K88)</f>
        <v>0</v>
      </c>
      <c r="L89" s="276">
        <f t="shared" ref="L89" si="65">SUM(L82:L88)</f>
        <v>0</v>
      </c>
      <c r="M89" s="45">
        <f t="shared" ref="M89" si="66">SUM(M82:M88)</f>
        <v>0</v>
      </c>
      <c r="N89" s="45">
        <f t="shared" ref="N89" si="67">SUM(N82:N88)</f>
        <v>0</v>
      </c>
      <c r="O89" s="46">
        <f t="shared" ref="O89" si="68">SUM(O82:O88)</f>
        <v>0</v>
      </c>
      <c r="P89" s="276">
        <f t="shared" ref="P89" si="69">SUM(P82:P88)</f>
        <v>0</v>
      </c>
      <c r="Q89" s="45">
        <f t="shared" ref="Q89" si="70">SUM(Q82:Q88)</f>
        <v>0</v>
      </c>
      <c r="R89" s="45">
        <f t="shared" ref="R89" si="71">SUM(R82:R88)</f>
        <v>0</v>
      </c>
      <c r="S89" s="46">
        <f t="shared" ref="S89:U89" si="72">SUM(S82:S88)</f>
        <v>0</v>
      </c>
      <c r="T89" s="276">
        <f t="shared" si="72"/>
        <v>0</v>
      </c>
      <c r="U89" s="156">
        <f t="shared" si="72"/>
        <v>0</v>
      </c>
      <c r="V89" s="45">
        <f>SUM(V82:V88)</f>
        <v>0</v>
      </c>
      <c r="W89" s="46">
        <f t="shared" ref="W89" si="73">SUM(W82:W88)</f>
        <v>0</v>
      </c>
      <c r="X89" s="276">
        <f t="shared" ref="X89" si="74">SUM(X82:X88)</f>
        <v>0</v>
      </c>
      <c r="Y89" s="45">
        <f t="shared" ref="Y89" si="75">SUM(Y82:Y88)</f>
        <v>0</v>
      </c>
      <c r="Z89" s="45">
        <f t="shared" ref="Z89" si="76">SUM(Z82:Z88)</f>
        <v>0</v>
      </c>
      <c r="AA89" s="46">
        <f t="shared" ref="AA89" si="77">SUM(AA82:AA88)</f>
        <v>0</v>
      </c>
      <c r="AB89" s="282">
        <f>SUM(D89:AA89)</f>
        <v>0</v>
      </c>
    </row>
    <row r="90" spans="2:28" ht="20" customHeight="1" thickBot="1">
      <c r="B90" s="534" t="s">
        <v>176</v>
      </c>
      <c r="C90" s="535"/>
      <c r="D90" s="472">
        <f>SUM(D89:G89)</f>
        <v>0</v>
      </c>
      <c r="E90" s="473"/>
      <c r="F90" s="473"/>
      <c r="G90" s="474"/>
      <c r="H90" s="472">
        <f>SUM(H89:K89)</f>
        <v>0</v>
      </c>
      <c r="I90" s="473"/>
      <c r="J90" s="473"/>
      <c r="K90" s="474"/>
      <c r="L90" s="472">
        <f>SUM(L89:O89)</f>
        <v>0</v>
      </c>
      <c r="M90" s="473"/>
      <c r="N90" s="473"/>
      <c r="O90" s="474"/>
      <c r="P90" s="472">
        <f>SUM(P89:S89)</f>
        <v>0</v>
      </c>
      <c r="Q90" s="473"/>
      <c r="R90" s="473"/>
      <c r="S90" s="474"/>
      <c r="T90" s="472">
        <f>SUM(T89:W89)</f>
        <v>0</v>
      </c>
      <c r="U90" s="473"/>
      <c r="V90" s="473"/>
      <c r="W90" s="474"/>
      <c r="X90" s="472">
        <f>SUM(X89:AA89)</f>
        <v>0</v>
      </c>
      <c r="Y90" s="473"/>
      <c r="Z90" s="473"/>
      <c r="AA90" s="474"/>
      <c r="AB90" s="283"/>
    </row>
  </sheetData>
  <sheetProtection algorithmName="SHA-512" hashValue="VrluWywvPFVvX7gE2JBGBeLcpEGs/cwq+LoenOKKTRuDIlC/uBc6gHBUpsuJiCTCRwvvNkoNMZ2d1xN+W1gbAQ==" saltValue="Vs10kaswbQ4qylvPayQ6lg==" spinCount="100000" sheet="1" objects="1" scenarios="1"/>
  <mergeCells count="116">
    <mergeCell ref="C80:C81"/>
    <mergeCell ref="D80:G80"/>
    <mergeCell ref="H80:K80"/>
    <mergeCell ref="L80:O80"/>
    <mergeCell ref="P80:S80"/>
    <mergeCell ref="X80:AA80"/>
    <mergeCell ref="B54:C54"/>
    <mergeCell ref="D54:G54"/>
    <mergeCell ref="H54:K54"/>
    <mergeCell ref="L54:O54"/>
    <mergeCell ref="B72:C72"/>
    <mergeCell ref="D72:G72"/>
    <mergeCell ref="H72:K72"/>
    <mergeCell ref="L72:O72"/>
    <mergeCell ref="B79:AB79"/>
    <mergeCell ref="P72:S72"/>
    <mergeCell ref="X72:AA72"/>
    <mergeCell ref="B74:AB74"/>
    <mergeCell ref="B76:AB76"/>
    <mergeCell ref="B77:D77"/>
    <mergeCell ref="H77:AB77"/>
    <mergeCell ref="B78:AB78"/>
    <mergeCell ref="D62:G62"/>
    <mergeCell ref="H62:K62"/>
    <mergeCell ref="L62:O62"/>
    <mergeCell ref="P62:S62"/>
    <mergeCell ref="X62:AA62"/>
    <mergeCell ref="B58:AB58"/>
    <mergeCell ref="B59:D59"/>
    <mergeCell ref="H59:AB59"/>
    <mergeCell ref="B2:AB2"/>
    <mergeCell ref="B4:AB4"/>
    <mergeCell ref="B6:AB6"/>
    <mergeCell ref="B8:B9"/>
    <mergeCell ref="C8:C9"/>
    <mergeCell ref="B7:AB7"/>
    <mergeCell ref="B5:D5"/>
    <mergeCell ref="H5:AB5"/>
    <mergeCell ref="D8:G8"/>
    <mergeCell ref="B23:D23"/>
    <mergeCell ref="H23:AB23"/>
    <mergeCell ref="B24:AB24"/>
    <mergeCell ref="B25:AB25"/>
    <mergeCell ref="H26:K26"/>
    <mergeCell ref="L26:O26"/>
    <mergeCell ref="P26:S26"/>
    <mergeCell ref="X26:AA26"/>
    <mergeCell ref="B26:B27"/>
    <mergeCell ref="C26:C27"/>
    <mergeCell ref="D26:G26"/>
    <mergeCell ref="T26:W26"/>
    <mergeCell ref="AD7:AG7"/>
    <mergeCell ref="AD8:AG12"/>
    <mergeCell ref="B17:C17"/>
    <mergeCell ref="B22:AB22"/>
    <mergeCell ref="H8:K8"/>
    <mergeCell ref="L8:O8"/>
    <mergeCell ref="P8:S8"/>
    <mergeCell ref="X8:AA8"/>
    <mergeCell ref="B20:AB20"/>
    <mergeCell ref="B18:C18"/>
    <mergeCell ref="D18:G18"/>
    <mergeCell ref="H18:K18"/>
    <mergeCell ref="L18:O18"/>
    <mergeCell ref="P18:S18"/>
    <mergeCell ref="X18:AA18"/>
    <mergeCell ref="T8:W8"/>
    <mergeCell ref="T18:W18"/>
    <mergeCell ref="AD2:AG2"/>
    <mergeCell ref="B71:C71"/>
    <mergeCell ref="AD13:AG15"/>
    <mergeCell ref="AD16:AG22"/>
    <mergeCell ref="AD23:AG28"/>
    <mergeCell ref="B61:AB61"/>
    <mergeCell ref="B62:B63"/>
    <mergeCell ref="C62:C63"/>
    <mergeCell ref="B43:AB43"/>
    <mergeCell ref="B44:B45"/>
    <mergeCell ref="C44:C45"/>
    <mergeCell ref="D44:G44"/>
    <mergeCell ref="H44:K44"/>
    <mergeCell ref="L44:O44"/>
    <mergeCell ref="P44:S44"/>
    <mergeCell ref="X44:AA44"/>
    <mergeCell ref="B53:C53"/>
    <mergeCell ref="B35:C35"/>
    <mergeCell ref="B40:AB40"/>
    <mergeCell ref="B41:D41"/>
    <mergeCell ref="H41:AB41"/>
    <mergeCell ref="B42:AB42"/>
    <mergeCell ref="B38:AB38"/>
    <mergeCell ref="B36:C36"/>
    <mergeCell ref="T36:W36"/>
    <mergeCell ref="T44:W44"/>
    <mergeCell ref="T62:W62"/>
    <mergeCell ref="T80:W80"/>
    <mergeCell ref="T54:W54"/>
    <mergeCell ref="T72:W72"/>
    <mergeCell ref="T90:W90"/>
    <mergeCell ref="B60:AB60"/>
    <mergeCell ref="B56:AB56"/>
    <mergeCell ref="P54:S54"/>
    <mergeCell ref="X54:AA54"/>
    <mergeCell ref="D36:G36"/>
    <mergeCell ref="H36:K36"/>
    <mergeCell ref="L36:O36"/>
    <mergeCell ref="P36:S36"/>
    <mergeCell ref="X36:AA36"/>
    <mergeCell ref="B90:C90"/>
    <mergeCell ref="D90:G90"/>
    <mergeCell ref="H90:K90"/>
    <mergeCell ref="L90:O90"/>
    <mergeCell ref="P90:S90"/>
    <mergeCell ref="X90:AA90"/>
    <mergeCell ref="B89:C89"/>
    <mergeCell ref="B80:B81"/>
  </mergeCells>
  <pageMargins left="0.7" right="0.7" top="0.75" bottom="0.75" header="0.3" footer="0.3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AJ47"/>
  <sheetViews>
    <sheetView zoomScale="90" zoomScaleNormal="90" workbookViewId="0">
      <pane ySplit="2" topLeftCell="A3" activePane="bottomLeft" state="frozen"/>
      <selection pane="bottomLeft" activeCell="AH41" sqref="AH41"/>
    </sheetView>
  </sheetViews>
  <sheetFormatPr defaultColWidth="8.6328125" defaultRowHeight="19" customHeight="1"/>
  <cols>
    <col min="1" max="1" width="8.6328125" style="1"/>
    <col min="2" max="2" width="3" style="1" customWidth="1"/>
    <col min="3" max="3" width="13.453125" style="1" customWidth="1"/>
    <col min="4" max="4" width="32.81640625" style="1" bestFit="1" customWidth="1"/>
    <col min="5" max="28" width="9.81640625" style="1" customWidth="1"/>
    <col min="29" max="29" width="10.81640625" style="1" customWidth="1"/>
    <col min="30" max="30" width="8.6328125" style="1"/>
    <col min="31" max="34" width="10.81640625" style="1" customWidth="1"/>
    <col min="35" max="16384" width="8.6328125" style="1"/>
  </cols>
  <sheetData>
    <row r="1" spans="3:36" ht="19" customHeight="1" thickBot="1"/>
    <row r="2" spans="3:36" ht="57" customHeight="1" thickBot="1">
      <c r="C2" s="524">
        <f>'Project Milestones'!B2</f>
        <v>0</v>
      </c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87"/>
      <c r="AE2" s="540" t="s">
        <v>79</v>
      </c>
      <c r="AF2" s="541"/>
      <c r="AG2" s="541"/>
      <c r="AH2" s="542"/>
    </row>
    <row r="3" spans="3:36" ht="33" customHeight="1" thickBot="1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</row>
    <row r="4" spans="3:36" s="159" customFormat="1" ht="24" customHeight="1">
      <c r="C4" s="559" t="s">
        <v>91</v>
      </c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1"/>
    </row>
    <row r="5" spans="3:36" s="159" customFormat="1" ht="30" customHeight="1">
      <c r="C5" s="501" t="str">
        <f>'Information and Instructions'!B14</f>
        <v>Research Organisation 1</v>
      </c>
      <c r="D5" s="502"/>
      <c r="E5" s="502"/>
      <c r="F5" s="502"/>
      <c r="G5" s="502"/>
      <c r="H5" s="502"/>
      <c r="I5" s="230" t="s">
        <v>66</v>
      </c>
      <c r="J5" s="503">
        <f>'Information and Instructions'!C14</f>
        <v>0</v>
      </c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62"/>
    </row>
    <row r="6" spans="3:36" ht="19" customHeight="1" thickBot="1">
      <c r="C6" s="453" t="s">
        <v>45</v>
      </c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5"/>
    </row>
    <row r="7" spans="3:36" ht="25" customHeight="1" thickBot="1">
      <c r="C7" s="593" t="s">
        <v>92</v>
      </c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5"/>
      <c r="AC7" s="596"/>
      <c r="AE7" s="155"/>
      <c r="AF7" s="155"/>
      <c r="AG7" s="155"/>
      <c r="AH7" s="155"/>
      <c r="AI7" s="7"/>
      <c r="AJ7" s="7"/>
    </row>
    <row r="8" spans="3:36" ht="20" customHeight="1" thickBot="1">
      <c r="C8" s="589">
        <f>'Information and Instructions'!$C$14</f>
        <v>0</v>
      </c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1"/>
      <c r="AC8" s="592"/>
    </row>
    <row r="9" spans="3:36" ht="20" customHeight="1">
      <c r="C9" s="579" t="s">
        <v>189</v>
      </c>
      <c r="D9" s="597"/>
      <c r="E9" s="558" t="str">
        <f>Quarters!$C$4</f>
        <v>FY2026/27</v>
      </c>
      <c r="F9" s="558"/>
      <c r="G9" s="558"/>
      <c r="H9" s="558"/>
      <c r="I9" s="529" t="str">
        <f>Quarters!$C$8</f>
        <v>FY2027/28</v>
      </c>
      <c r="J9" s="530"/>
      <c r="K9" s="530"/>
      <c r="L9" s="531"/>
      <c r="M9" s="529" t="str">
        <f>Quarters!$C$12</f>
        <v>FY2028/29</v>
      </c>
      <c r="N9" s="530"/>
      <c r="O9" s="530"/>
      <c r="P9" s="531"/>
      <c r="Q9" s="529" t="str">
        <f>Quarters!$C$16</f>
        <v>FY2029/30</v>
      </c>
      <c r="R9" s="530"/>
      <c r="S9" s="530"/>
      <c r="T9" s="531"/>
      <c r="U9" s="529" t="str">
        <f>Quarters!$C$20</f>
        <v>FY2030/31</v>
      </c>
      <c r="V9" s="530"/>
      <c r="W9" s="530"/>
      <c r="X9" s="531"/>
      <c r="Y9" s="529" t="str">
        <f>Quarters!$C$24</f>
        <v>FY2031/32</v>
      </c>
      <c r="Z9" s="530"/>
      <c r="AA9" s="530"/>
      <c r="AB9" s="531"/>
      <c r="AC9" s="250" t="s">
        <v>64</v>
      </c>
      <c r="AE9" s="7"/>
      <c r="AF9" s="7"/>
      <c r="AG9" s="7"/>
      <c r="AH9" s="7"/>
      <c r="AI9" s="7"/>
      <c r="AJ9" s="7"/>
    </row>
    <row r="10" spans="3:36" ht="29" customHeight="1" thickBot="1">
      <c r="C10" s="581"/>
      <c r="D10" s="598"/>
      <c r="E10" s="380" t="s">
        <v>101</v>
      </c>
      <c r="F10" s="379" t="s">
        <v>102</v>
      </c>
      <c r="G10" s="381" t="s">
        <v>103</v>
      </c>
      <c r="H10" s="382" t="s">
        <v>104</v>
      </c>
      <c r="I10" s="380" t="s">
        <v>101</v>
      </c>
      <c r="J10" s="379" t="s">
        <v>102</v>
      </c>
      <c r="K10" s="381" t="s">
        <v>103</v>
      </c>
      <c r="L10" s="382" t="s">
        <v>104</v>
      </c>
      <c r="M10" s="380" t="s">
        <v>101</v>
      </c>
      <c r="N10" s="379" t="s">
        <v>102</v>
      </c>
      <c r="O10" s="381" t="s">
        <v>103</v>
      </c>
      <c r="P10" s="382" t="s">
        <v>104</v>
      </c>
      <c r="Q10" s="380" t="s">
        <v>101</v>
      </c>
      <c r="R10" s="379" t="s">
        <v>102</v>
      </c>
      <c r="S10" s="381" t="s">
        <v>103</v>
      </c>
      <c r="T10" s="382" t="s">
        <v>104</v>
      </c>
      <c r="U10" s="380" t="s">
        <v>101</v>
      </c>
      <c r="V10" s="379" t="s">
        <v>102</v>
      </c>
      <c r="W10" s="381" t="s">
        <v>103</v>
      </c>
      <c r="X10" s="382" t="s">
        <v>104</v>
      </c>
      <c r="Y10" s="380" t="s">
        <v>101</v>
      </c>
      <c r="Z10" s="379" t="s">
        <v>102</v>
      </c>
      <c r="AA10" s="381" t="s">
        <v>103</v>
      </c>
      <c r="AB10" s="382" t="s">
        <v>104</v>
      </c>
      <c r="AC10" s="251" t="s">
        <v>93</v>
      </c>
      <c r="AE10" s="11"/>
      <c r="AF10" s="7"/>
      <c r="AG10" s="7"/>
      <c r="AH10" s="7"/>
      <c r="AI10" s="7"/>
      <c r="AJ10" s="7"/>
    </row>
    <row r="11" spans="3:36" ht="20" customHeight="1">
      <c r="C11" s="575"/>
      <c r="D11" s="588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52">
        <f>SUM(E11:AB11)</f>
        <v>0</v>
      </c>
      <c r="AD11" s="571" t="s">
        <v>94</v>
      </c>
      <c r="AE11" s="11"/>
      <c r="AF11" s="7"/>
      <c r="AG11" s="7"/>
      <c r="AH11" s="7"/>
      <c r="AI11" s="7"/>
      <c r="AJ11" s="7"/>
    </row>
    <row r="12" spans="3:36" ht="20" customHeight="1">
      <c r="C12" s="567"/>
      <c r="D12" s="568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53">
        <f>SUM(E12:AB12)</f>
        <v>0</v>
      </c>
      <c r="AD12" s="571"/>
      <c r="AF12" s="7"/>
      <c r="AG12" s="7"/>
      <c r="AH12" s="7"/>
      <c r="AI12" s="7"/>
      <c r="AJ12" s="7"/>
    </row>
    <row r="13" spans="3:36" ht="20" customHeight="1">
      <c r="C13" s="567"/>
      <c r="D13" s="568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53">
        <f t="shared" ref="AC13:AC22" si="0">SUM(E13:AB13)</f>
        <v>0</v>
      </c>
      <c r="AD13" s="571"/>
      <c r="AF13" s="7"/>
      <c r="AG13" s="7"/>
      <c r="AH13" s="7"/>
      <c r="AI13" s="7"/>
      <c r="AJ13" s="7"/>
    </row>
    <row r="14" spans="3:36" ht="20" customHeight="1">
      <c r="C14" s="567"/>
      <c r="D14" s="568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53">
        <f t="shared" si="0"/>
        <v>0</v>
      </c>
      <c r="AD14" s="571"/>
      <c r="AE14" s="11"/>
      <c r="AF14" s="7"/>
      <c r="AG14" s="7"/>
      <c r="AH14" s="7"/>
      <c r="AI14" s="7"/>
      <c r="AJ14" s="7"/>
    </row>
    <row r="15" spans="3:36" ht="20" customHeight="1">
      <c r="C15" s="567"/>
      <c r="D15" s="568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53">
        <f t="shared" si="0"/>
        <v>0</v>
      </c>
      <c r="AD15" s="571"/>
      <c r="AE15" s="11"/>
      <c r="AF15" s="7"/>
      <c r="AG15" s="7"/>
      <c r="AH15" s="7"/>
      <c r="AI15" s="7"/>
      <c r="AJ15" s="7"/>
    </row>
    <row r="16" spans="3:36" ht="20" customHeight="1">
      <c r="C16" s="567"/>
      <c r="D16" s="568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53">
        <f t="shared" si="0"/>
        <v>0</v>
      </c>
      <c r="AD16" s="571"/>
      <c r="AE16" s="7"/>
      <c r="AF16" s="7"/>
      <c r="AG16" s="7"/>
      <c r="AH16" s="7"/>
      <c r="AI16" s="7"/>
      <c r="AJ16" s="7"/>
    </row>
    <row r="17" spans="3:36" ht="20" customHeight="1">
      <c r="C17" s="567"/>
      <c r="D17" s="568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53">
        <f t="shared" si="0"/>
        <v>0</v>
      </c>
      <c r="AD17" s="571"/>
      <c r="AE17" s="7"/>
      <c r="AF17" s="7"/>
      <c r="AG17" s="7"/>
      <c r="AH17" s="7"/>
      <c r="AI17" s="7"/>
      <c r="AJ17" s="7"/>
    </row>
    <row r="18" spans="3:36" ht="20" customHeight="1">
      <c r="C18" s="53"/>
      <c r="D18" s="255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53">
        <f t="shared" si="0"/>
        <v>0</v>
      </c>
      <c r="AD18" s="571"/>
      <c r="AE18" s="7"/>
      <c r="AF18" s="7"/>
      <c r="AG18" s="7"/>
      <c r="AH18" s="7"/>
      <c r="AI18" s="7"/>
      <c r="AJ18" s="7"/>
    </row>
    <row r="19" spans="3:36" ht="20" customHeight="1">
      <c r="C19" s="53"/>
      <c r="D19" s="255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53">
        <f t="shared" si="0"/>
        <v>0</v>
      </c>
      <c r="AD19" s="571"/>
      <c r="AE19" s="7"/>
      <c r="AF19" s="7"/>
      <c r="AG19" s="7"/>
      <c r="AH19" s="7"/>
      <c r="AI19" s="7"/>
      <c r="AJ19" s="7"/>
    </row>
    <row r="20" spans="3:36" ht="20" customHeight="1">
      <c r="C20" s="53"/>
      <c r="D20" s="255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53">
        <f t="shared" si="0"/>
        <v>0</v>
      </c>
      <c r="AD20" s="571"/>
      <c r="AE20" s="7"/>
      <c r="AF20" s="7"/>
      <c r="AG20" s="7"/>
      <c r="AH20" s="7"/>
      <c r="AI20" s="7"/>
      <c r="AJ20" s="7"/>
    </row>
    <row r="21" spans="3:36" ht="20" customHeight="1">
      <c r="C21" s="567"/>
      <c r="D21" s="568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53">
        <f t="shared" si="0"/>
        <v>0</v>
      </c>
      <c r="AD21" s="571"/>
    </row>
    <row r="22" spans="3:36" ht="20" customHeight="1" thickBot="1">
      <c r="C22" s="573"/>
      <c r="D22" s="578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59">
        <f t="shared" si="0"/>
        <v>0</v>
      </c>
      <c r="AD22" s="571"/>
    </row>
    <row r="23" spans="3:36" ht="20" customHeight="1" thickBot="1">
      <c r="C23" s="569" t="s">
        <v>172</v>
      </c>
      <c r="D23" s="570"/>
      <c r="E23" s="260">
        <f t="shared" ref="E23" si="1">SUM(E11:E22)</f>
        <v>0</v>
      </c>
      <c r="F23" s="262">
        <f>SUM(F11:F22)</f>
        <v>0</v>
      </c>
      <c r="G23" s="263">
        <f t="shared" ref="G23:H23" si="2">SUM(G11:G22)</f>
        <v>0</v>
      </c>
      <c r="H23" s="261">
        <f t="shared" si="2"/>
        <v>0</v>
      </c>
      <c r="I23" s="260">
        <f t="shared" ref="I23" si="3">SUM(I11:I22)</f>
        <v>0</v>
      </c>
      <c r="J23" s="262">
        <f>SUM(J11:J22)</f>
        <v>0</v>
      </c>
      <c r="K23" s="263">
        <f t="shared" ref="K23:AA23" si="4">SUM(K11:K22)</f>
        <v>0</v>
      </c>
      <c r="L23" s="261">
        <f t="shared" si="4"/>
        <v>0</v>
      </c>
      <c r="M23" s="260">
        <f t="shared" si="4"/>
        <v>0</v>
      </c>
      <c r="N23" s="263">
        <f t="shared" si="4"/>
        <v>0</v>
      </c>
      <c r="O23" s="262">
        <f t="shared" si="4"/>
        <v>0</v>
      </c>
      <c r="P23" s="261">
        <f t="shared" si="4"/>
        <v>0</v>
      </c>
      <c r="Q23" s="260">
        <f t="shared" si="4"/>
        <v>0</v>
      </c>
      <c r="R23" s="263">
        <f t="shared" si="4"/>
        <v>0</v>
      </c>
      <c r="S23" s="263">
        <f t="shared" si="4"/>
        <v>0</v>
      </c>
      <c r="T23" s="264">
        <f t="shared" si="4"/>
        <v>0</v>
      </c>
      <c r="U23" s="260">
        <f t="shared" si="4"/>
        <v>0</v>
      </c>
      <c r="V23" s="262">
        <f>SUM(V11:V22)</f>
        <v>0</v>
      </c>
      <c r="W23" s="263">
        <f t="shared" ref="W23:X23" si="5">SUM(W11:W22)</f>
        <v>0</v>
      </c>
      <c r="X23" s="261">
        <f t="shared" si="5"/>
        <v>0</v>
      </c>
      <c r="Y23" s="260">
        <f t="shared" si="4"/>
        <v>0</v>
      </c>
      <c r="Z23" s="263">
        <f t="shared" si="4"/>
        <v>0</v>
      </c>
      <c r="AA23" s="263">
        <f t="shared" si="4"/>
        <v>0</v>
      </c>
      <c r="AB23" s="261">
        <f>SUM(AB11:AB22)</f>
        <v>0</v>
      </c>
      <c r="AC23" s="265">
        <f>SUM(E23:AB23)</f>
        <v>0</v>
      </c>
    </row>
    <row r="24" spans="3:36" ht="20" customHeight="1" thickBot="1">
      <c r="C24" s="534" t="s">
        <v>173</v>
      </c>
      <c r="D24" s="535"/>
      <c r="E24" s="472">
        <f>SUM(E23:H23)</f>
        <v>0</v>
      </c>
      <c r="F24" s="533"/>
      <c r="G24" s="533"/>
      <c r="H24" s="474"/>
      <c r="I24" s="472">
        <f>SUM(I23:L23)</f>
        <v>0</v>
      </c>
      <c r="J24" s="473"/>
      <c r="K24" s="473"/>
      <c r="L24" s="474"/>
      <c r="M24" s="472">
        <f>SUM(M23:P23)</f>
        <v>0</v>
      </c>
      <c r="N24" s="473"/>
      <c r="O24" s="473"/>
      <c r="P24" s="474"/>
      <c r="Q24" s="472">
        <f>SUM(Q23:T23)</f>
        <v>0</v>
      </c>
      <c r="R24" s="473"/>
      <c r="S24" s="473"/>
      <c r="T24" s="474"/>
      <c r="U24" s="472">
        <f>SUM(U23:X23)</f>
        <v>0</v>
      </c>
      <c r="V24" s="533"/>
      <c r="W24" s="533"/>
      <c r="X24" s="474"/>
      <c r="Y24" s="472">
        <f>SUM(Y23:AB23)</f>
        <v>0</v>
      </c>
      <c r="Z24" s="473"/>
      <c r="AA24" s="473"/>
      <c r="AB24" s="474"/>
      <c r="AC24" s="254">
        <f>AC23</f>
        <v>0</v>
      </c>
    </row>
    <row r="25" spans="3:36" ht="19" customHeight="1">
      <c r="C25" s="52"/>
      <c r="D25" s="52"/>
      <c r="E25" s="157"/>
      <c r="F25" s="157"/>
      <c r="G25" s="157"/>
      <c r="H25" s="157"/>
      <c r="I25" s="157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3:36" ht="19" customHeight="1" thickBot="1"/>
    <row r="27" spans="3:36" s="159" customFormat="1" ht="24" customHeight="1">
      <c r="C27" s="559" t="s">
        <v>91</v>
      </c>
      <c r="D27" s="560"/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560"/>
      <c r="R27" s="560"/>
      <c r="S27" s="560"/>
      <c r="T27" s="560"/>
      <c r="U27" s="560"/>
      <c r="V27" s="560"/>
      <c r="W27" s="560"/>
      <c r="X27" s="560"/>
      <c r="Y27" s="560"/>
      <c r="Z27" s="560"/>
      <c r="AA27" s="560"/>
      <c r="AB27" s="560"/>
      <c r="AC27" s="561"/>
    </row>
    <row r="28" spans="3:36" s="231" customFormat="1" ht="30" customHeight="1">
      <c r="C28" s="501" t="str">
        <f>'Information and Instructions'!B15</f>
        <v>Research Organisation 2</v>
      </c>
      <c r="D28" s="502"/>
      <c r="E28" s="502"/>
      <c r="F28" s="502"/>
      <c r="G28" s="502"/>
      <c r="H28" s="502"/>
      <c r="I28" s="230" t="s">
        <v>66</v>
      </c>
      <c r="J28" s="503">
        <f>'Information and Instructions'!C15</f>
        <v>0</v>
      </c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62"/>
    </row>
    <row r="29" spans="3:36" ht="19" customHeight="1" thickBot="1">
      <c r="C29" s="453" t="s">
        <v>45</v>
      </c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5"/>
      <c r="AE29" s="11"/>
      <c r="AF29" s="7"/>
      <c r="AG29" s="7"/>
      <c r="AH29" s="7"/>
    </row>
    <row r="30" spans="3:36" ht="25" customHeight="1" thickBot="1">
      <c r="C30" s="593" t="s">
        <v>92</v>
      </c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5"/>
      <c r="AC30" s="596"/>
      <c r="AE30" s="11"/>
      <c r="AF30" s="7"/>
      <c r="AG30" s="7"/>
      <c r="AH30" s="7"/>
      <c r="AI30" s="7"/>
      <c r="AJ30" s="7"/>
    </row>
    <row r="31" spans="3:36" ht="20" customHeight="1" thickBot="1">
      <c r="C31" s="589">
        <f>'Information and Instructions'!$C$14</f>
        <v>0</v>
      </c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1"/>
      <c r="AC31" s="592"/>
      <c r="AF31" s="7"/>
      <c r="AG31" s="7"/>
      <c r="AH31" s="7"/>
    </row>
    <row r="32" spans="3:36" ht="20" customHeight="1">
      <c r="C32" s="579" t="s">
        <v>189</v>
      </c>
      <c r="D32" s="580"/>
      <c r="E32" s="583" t="str">
        <f>Quarters!$C$4</f>
        <v>FY2026/27</v>
      </c>
      <c r="F32" s="558"/>
      <c r="G32" s="558"/>
      <c r="H32" s="584"/>
      <c r="I32" s="529" t="str">
        <f>Quarters!$C$8</f>
        <v>FY2027/28</v>
      </c>
      <c r="J32" s="530"/>
      <c r="K32" s="530"/>
      <c r="L32" s="531"/>
      <c r="M32" s="529" t="str">
        <f>Quarters!$C$12</f>
        <v>FY2028/29</v>
      </c>
      <c r="N32" s="530"/>
      <c r="O32" s="530"/>
      <c r="P32" s="531"/>
      <c r="Q32" s="529" t="str">
        <f>Quarters!$C$16</f>
        <v>FY2029/30</v>
      </c>
      <c r="R32" s="530"/>
      <c r="S32" s="530"/>
      <c r="T32" s="531"/>
      <c r="U32" s="529" t="str">
        <f>Quarters!$C$20</f>
        <v>FY2030/31</v>
      </c>
      <c r="V32" s="585"/>
      <c r="W32" s="585"/>
      <c r="X32" s="586"/>
      <c r="Y32" s="529" t="str">
        <f>Quarters!$C$24</f>
        <v>FY2031/32</v>
      </c>
      <c r="Z32" s="530"/>
      <c r="AA32" s="530"/>
      <c r="AB32" s="531"/>
      <c r="AC32" s="250" t="s">
        <v>64</v>
      </c>
      <c r="AF32" s="7"/>
      <c r="AG32" s="7"/>
      <c r="AH32" s="7"/>
      <c r="AI32" s="7"/>
      <c r="AJ32" s="7"/>
    </row>
    <row r="33" spans="3:36" ht="32" customHeight="1" thickBot="1">
      <c r="C33" s="581"/>
      <c r="D33" s="582"/>
      <c r="E33" s="380" t="s">
        <v>101</v>
      </c>
      <c r="F33" s="379" t="s">
        <v>102</v>
      </c>
      <c r="G33" s="381" t="s">
        <v>103</v>
      </c>
      <c r="H33" s="382" t="s">
        <v>104</v>
      </c>
      <c r="I33" s="380" t="s">
        <v>101</v>
      </c>
      <c r="J33" s="379" t="s">
        <v>102</v>
      </c>
      <c r="K33" s="381" t="s">
        <v>103</v>
      </c>
      <c r="L33" s="382" t="s">
        <v>104</v>
      </c>
      <c r="M33" s="380" t="s">
        <v>101</v>
      </c>
      <c r="N33" s="379" t="s">
        <v>102</v>
      </c>
      <c r="O33" s="381" t="s">
        <v>103</v>
      </c>
      <c r="P33" s="382" t="s">
        <v>104</v>
      </c>
      <c r="Q33" s="380" t="s">
        <v>101</v>
      </c>
      <c r="R33" s="379" t="s">
        <v>102</v>
      </c>
      <c r="S33" s="381" t="s">
        <v>103</v>
      </c>
      <c r="T33" s="382" t="s">
        <v>104</v>
      </c>
      <c r="U33" s="380" t="s">
        <v>101</v>
      </c>
      <c r="V33" s="379" t="s">
        <v>102</v>
      </c>
      <c r="W33" s="381" t="s">
        <v>103</v>
      </c>
      <c r="X33" s="382" t="s">
        <v>104</v>
      </c>
      <c r="Y33" s="380" t="s">
        <v>101</v>
      </c>
      <c r="Z33" s="379" t="s">
        <v>102</v>
      </c>
      <c r="AA33" s="381" t="s">
        <v>103</v>
      </c>
      <c r="AB33" s="382" t="s">
        <v>104</v>
      </c>
      <c r="AC33" s="251" t="s">
        <v>93</v>
      </c>
      <c r="AE33" s="11"/>
      <c r="AF33" s="7"/>
      <c r="AG33" s="7"/>
      <c r="AH33" s="7"/>
      <c r="AI33" s="7"/>
      <c r="AJ33" s="7"/>
    </row>
    <row r="34" spans="3:36" ht="20" customHeight="1">
      <c r="C34" s="575"/>
      <c r="D34" s="576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56">
        <f>SUM(E34:AB34)</f>
        <v>0</v>
      </c>
      <c r="AD34" s="571" t="s">
        <v>94</v>
      </c>
      <c r="AE34" s="11"/>
      <c r="AF34" s="7"/>
      <c r="AG34" s="7"/>
      <c r="AH34" s="7"/>
      <c r="AI34" s="7"/>
      <c r="AJ34" s="7"/>
    </row>
    <row r="35" spans="3:36" ht="20" customHeight="1">
      <c r="C35" s="567"/>
      <c r="D35" s="572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57">
        <f>SUM(E35:AB35)</f>
        <v>0</v>
      </c>
      <c r="AD35" s="571"/>
      <c r="AE35" s="7"/>
      <c r="AF35" s="7"/>
      <c r="AG35" s="7"/>
      <c r="AH35" s="7"/>
      <c r="AI35" s="7"/>
      <c r="AJ35" s="7"/>
    </row>
    <row r="36" spans="3:36" ht="20" customHeight="1">
      <c r="C36" s="567"/>
      <c r="D36" s="572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57">
        <f t="shared" ref="AC36:AC45" si="6">SUM(E36:AB36)</f>
        <v>0</v>
      </c>
      <c r="AD36" s="571"/>
      <c r="AE36" s="7"/>
      <c r="AF36" s="7"/>
      <c r="AG36" s="7"/>
      <c r="AH36" s="7"/>
      <c r="AI36" s="7"/>
      <c r="AJ36" s="7"/>
    </row>
    <row r="37" spans="3:36" ht="20" customHeight="1">
      <c r="C37" s="567"/>
      <c r="D37" s="572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57">
        <f t="shared" si="6"/>
        <v>0</v>
      </c>
      <c r="AD37" s="571"/>
      <c r="AE37" s="7"/>
      <c r="AF37" s="7"/>
      <c r="AG37" s="7"/>
      <c r="AH37" s="7"/>
      <c r="AI37" s="7"/>
      <c r="AJ37" s="7"/>
    </row>
    <row r="38" spans="3:36" ht="20" customHeight="1">
      <c r="C38" s="567"/>
      <c r="D38" s="572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57">
        <f t="shared" si="6"/>
        <v>0</v>
      </c>
      <c r="AD38" s="571"/>
      <c r="AE38" s="7"/>
      <c r="AF38" s="7"/>
      <c r="AG38" s="7"/>
      <c r="AH38" s="7"/>
      <c r="AI38" s="7"/>
      <c r="AJ38" s="7"/>
    </row>
    <row r="39" spans="3:36" ht="20" customHeight="1">
      <c r="C39" s="567"/>
      <c r="D39" s="572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57">
        <f t="shared" si="6"/>
        <v>0</v>
      </c>
      <c r="AD39" s="571"/>
      <c r="AE39" s="7"/>
      <c r="AF39" s="7"/>
      <c r="AG39" s="7"/>
      <c r="AH39" s="7"/>
      <c r="AI39" s="7"/>
      <c r="AJ39" s="7"/>
    </row>
    <row r="40" spans="3:36" ht="20" customHeight="1">
      <c r="C40" s="567"/>
      <c r="D40" s="572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57">
        <f t="shared" si="6"/>
        <v>0</v>
      </c>
      <c r="AD40" s="571"/>
      <c r="AI40" s="7"/>
      <c r="AJ40" s="7"/>
    </row>
    <row r="41" spans="3:36" ht="20" customHeight="1">
      <c r="C41" s="567"/>
      <c r="D41" s="572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57">
        <f t="shared" si="6"/>
        <v>0</v>
      </c>
      <c r="AD41" s="571"/>
      <c r="AI41" s="7"/>
      <c r="AJ41" s="7"/>
    </row>
    <row r="42" spans="3:36" ht="20" customHeight="1">
      <c r="C42" s="567"/>
      <c r="D42" s="572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57">
        <f t="shared" si="6"/>
        <v>0</v>
      </c>
      <c r="AD42" s="571"/>
      <c r="AI42" s="7"/>
      <c r="AJ42" s="7"/>
    </row>
    <row r="43" spans="3:36" ht="20" customHeight="1">
      <c r="C43" s="567"/>
      <c r="D43" s="572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57">
        <f t="shared" si="6"/>
        <v>0</v>
      </c>
      <c r="AD43" s="571"/>
      <c r="AI43" s="7"/>
      <c r="AJ43" s="7"/>
    </row>
    <row r="44" spans="3:36" ht="20" customHeight="1">
      <c r="C44" s="567"/>
      <c r="D44" s="572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57">
        <f t="shared" si="6"/>
        <v>0</v>
      </c>
      <c r="AD44" s="571"/>
    </row>
    <row r="45" spans="3:36" ht="20" customHeight="1" thickBot="1">
      <c r="C45" s="573"/>
      <c r="D45" s="574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66">
        <f t="shared" si="6"/>
        <v>0</v>
      </c>
      <c r="AD45" s="571"/>
    </row>
    <row r="46" spans="3:36" ht="20" customHeight="1" thickBot="1">
      <c r="C46" s="569" t="s">
        <v>172</v>
      </c>
      <c r="D46" s="577"/>
      <c r="E46" s="260">
        <f t="shared" ref="E46" si="7">SUM(E34:E45)</f>
        <v>0</v>
      </c>
      <c r="F46" s="262">
        <f>SUM(F34:F45)</f>
        <v>0</v>
      </c>
      <c r="G46" s="263">
        <f t="shared" ref="G46:H46" si="8">SUM(G34:G45)</f>
        <v>0</v>
      </c>
      <c r="H46" s="261">
        <f t="shared" si="8"/>
        <v>0</v>
      </c>
      <c r="I46" s="260">
        <f t="shared" ref="I46" si="9">SUM(I34:I45)</f>
        <v>0</v>
      </c>
      <c r="J46" s="262">
        <f>SUM(J34:J45)</f>
        <v>0</v>
      </c>
      <c r="K46" s="263">
        <f t="shared" ref="K46:AB46" si="10">SUM(K34:K45)</f>
        <v>0</v>
      </c>
      <c r="L46" s="261">
        <f t="shared" si="10"/>
        <v>0</v>
      </c>
      <c r="M46" s="260">
        <f t="shared" si="10"/>
        <v>0</v>
      </c>
      <c r="N46" s="263">
        <f t="shared" si="10"/>
        <v>0</v>
      </c>
      <c r="O46" s="262">
        <f t="shared" si="10"/>
        <v>0</v>
      </c>
      <c r="P46" s="261">
        <f t="shared" si="10"/>
        <v>0</v>
      </c>
      <c r="Q46" s="260">
        <f t="shared" si="10"/>
        <v>0</v>
      </c>
      <c r="R46" s="263">
        <f t="shared" si="10"/>
        <v>0</v>
      </c>
      <c r="S46" s="263">
        <f t="shared" si="10"/>
        <v>0</v>
      </c>
      <c r="T46" s="264">
        <f t="shared" si="10"/>
        <v>0</v>
      </c>
      <c r="U46" s="260">
        <f t="shared" si="10"/>
        <v>0</v>
      </c>
      <c r="V46" s="262">
        <f>SUM(V34:V45)</f>
        <v>0</v>
      </c>
      <c r="W46" s="263">
        <f t="shared" ref="W46:X46" si="11">SUM(W34:W45)</f>
        <v>0</v>
      </c>
      <c r="X46" s="261">
        <f t="shared" si="11"/>
        <v>0</v>
      </c>
      <c r="Y46" s="260">
        <f t="shared" si="10"/>
        <v>0</v>
      </c>
      <c r="Z46" s="263">
        <f t="shared" si="10"/>
        <v>0</v>
      </c>
      <c r="AA46" s="263">
        <f t="shared" si="10"/>
        <v>0</v>
      </c>
      <c r="AB46" s="261">
        <f t="shared" si="10"/>
        <v>0</v>
      </c>
      <c r="AC46" s="267">
        <f>SUM(E46:AB46)</f>
        <v>0</v>
      </c>
    </row>
    <row r="47" spans="3:36" ht="20" customHeight="1" thickBot="1">
      <c r="C47" s="534" t="s">
        <v>173</v>
      </c>
      <c r="D47" s="600"/>
      <c r="E47" s="472">
        <f>SUM(E46:H46)</f>
        <v>0</v>
      </c>
      <c r="F47" s="533"/>
      <c r="G47" s="533"/>
      <c r="H47" s="474"/>
      <c r="I47" s="472">
        <f>SUM(I46:L46)</f>
        <v>0</v>
      </c>
      <c r="J47" s="533"/>
      <c r="K47" s="533"/>
      <c r="L47" s="599"/>
      <c r="M47" s="472">
        <f>SUM(M46:P46)</f>
        <v>0</v>
      </c>
      <c r="N47" s="533"/>
      <c r="O47" s="533"/>
      <c r="P47" s="599"/>
      <c r="Q47" s="472">
        <f>SUM(Q46:T46)</f>
        <v>0</v>
      </c>
      <c r="R47" s="533"/>
      <c r="S47" s="533"/>
      <c r="T47" s="599"/>
      <c r="U47" s="472">
        <f>SUM(U46:X46)</f>
        <v>0</v>
      </c>
      <c r="V47" s="533"/>
      <c r="W47" s="533"/>
      <c r="X47" s="474"/>
      <c r="Y47" s="472">
        <f>SUM(Y46:AB46)</f>
        <v>0</v>
      </c>
      <c r="Z47" s="533"/>
      <c r="AA47" s="533"/>
      <c r="AB47" s="599"/>
      <c r="AC47" s="258">
        <f>AC46</f>
        <v>0</v>
      </c>
    </row>
  </sheetData>
  <sheetProtection algorithmName="SHA-512" hashValue="hGANO/kVnsVtlyIMY2MzbEUTy0BMpG5cecT7lkMd2oBp5x1KMEF9v6jAXGyA+XHDyjWs9w5OUrJoAV5k/kUqng==" saltValue="pdYrHlTveoYcCTFBxDThFQ==" spinCount="100000" sheet="1" objects="1" scenarios="1"/>
  <mergeCells count="67">
    <mergeCell ref="Q47:T47"/>
    <mergeCell ref="Y47:AB47"/>
    <mergeCell ref="C41:D41"/>
    <mergeCell ref="C47:D47"/>
    <mergeCell ref="C24:D24"/>
    <mergeCell ref="E24:H24"/>
    <mergeCell ref="I24:L24"/>
    <mergeCell ref="M24:P24"/>
    <mergeCell ref="E47:H47"/>
    <mergeCell ref="I47:L47"/>
    <mergeCell ref="M47:P47"/>
    <mergeCell ref="C42:D42"/>
    <mergeCell ref="C43:D43"/>
    <mergeCell ref="C29:AC29"/>
    <mergeCell ref="C30:AC30"/>
    <mergeCell ref="C31:AC31"/>
    <mergeCell ref="C2:AC2"/>
    <mergeCell ref="C11:D11"/>
    <mergeCell ref="C12:D12"/>
    <mergeCell ref="C4:AC4"/>
    <mergeCell ref="C6:AC6"/>
    <mergeCell ref="C8:AC8"/>
    <mergeCell ref="C7:AC7"/>
    <mergeCell ref="C5:H5"/>
    <mergeCell ref="J5:AC5"/>
    <mergeCell ref="M9:P9"/>
    <mergeCell ref="Q9:T9"/>
    <mergeCell ref="Y9:AB9"/>
    <mergeCell ref="C9:D10"/>
    <mergeCell ref="U9:X9"/>
    <mergeCell ref="E9:H9"/>
    <mergeCell ref="I9:L9"/>
    <mergeCell ref="M32:P32"/>
    <mergeCell ref="Q32:T32"/>
    <mergeCell ref="Y32:AB32"/>
    <mergeCell ref="C32:D33"/>
    <mergeCell ref="E32:H32"/>
    <mergeCell ref="I32:L32"/>
    <mergeCell ref="U32:X32"/>
    <mergeCell ref="C13:D13"/>
    <mergeCell ref="AD11:AD22"/>
    <mergeCell ref="Q24:T24"/>
    <mergeCell ref="C27:AC27"/>
    <mergeCell ref="C28:H28"/>
    <mergeCell ref="Y24:AB24"/>
    <mergeCell ref="U47:X47"/>
    <mergeCell ref="AE2:AH2"/>
    <mergeCell ref="AD34:AD45"/>
    <mergeCell ref="C35:D35"/>
    <mergeCell ref="C36:D36"/>
    <mergeCell ref="C37:D37"/>
    <mergeCell ref="C38:D38"/>
    <mergeCell ref="C39:D39"/>
    <mergeCell ref="C40:D40"/>
    <mergeCell ref="C44:D44"/>
    <mergeCell ref="C45:D45"/>
    <mergeCell ref="C34:D34"/>
    <mergeCell ref="J28:AC28"/>
    <mergeCell ref="C46:D46"/>
    <mergeCell ref="C21:D21"/>
    <mergeCell ref="C22:D22"/>
    <mergeCell ref="C16:D16"/>
    <mergeCell ref="C17:D17"/>
    <mergeCell ref="C23:D23"/>
    <mergeCell ref="U24:X24"/>
    <mergeCell ref="C14:D14"/>
    <mergeCell ref="C15:D15"/>
  </mergeCells>
  <phoneticPr fontId="4" type="noConversion"/>
  <conditionalFormatting sqref="E23 G23:H23 K23:N23 P23:S23 U23 W23:AA23 I23:I24 E24:G24 M24 Q24 U24:W24 Y24 E25:I25 K25:Z25">
    <cfRule type="expression" dxfId="17" priority="88">
      <formula>$E$23&lt;&gt;#REF!</formula>
    </cfRule>
  </conditionalFormatting>
  <conditionalFormatting sqref="E46 G46:H46 E47:G47">
    <cfRule type="expression" dxfId="16" priority="4">
      <formula>$E$23&lt;&gt;#REF!</formula>
    </cfRule>
  </conditionalFormatting>
  <conditionalFormatting sqref="F23">
    <cfRule type="expression" dxfId="15" priority="6">
      <formula>$AA$23&lt;&gt;#REF!</formula>
    </cfRule>
  </conditionalFormatting>
  <conditionalFormatting sqref="F46">
    <cfRule type="expression" dxfId="14" priority="3">
      <formula>$AA$23&lt;&gt;#REF!</formula>
    </cfRule>
  </conditionalFormatting>
  <conditionalFormatting sqref="J23 O23 T23 J25 AA25:AB25 O46 T46">
    <cfRule type="expression" dxfId="13" priority="12">
      <formula>$AA$23&lt;&gt;#REF!</formula>
    </cfRule>
  </conditionalFormatting>
  <conditionalFormatting sqref="J46">
    <cfRule type="expression" dxfId="12" priority="7">
      <formula>$AA$23&lt;&gt;#REF!</formula>
    </cfRule>
  </conditionalFormatting>
  <conditionalFormatting sqref="K46:N46 P46:S46 I46:I47 M47 Q47 Y47">
    <cfRule type="expression" dxfId="11" priority="10">
      <formula>$E$23&lt;&gt;#REF!</formula>
    </cfRule>
  </conditionalFormatting>
  <conditionalFormatting sqref="U46 W46:AB46 U47:W47">
    <cfRule type="expression" dxfId="10" priority="2">
      <formula>$E$23&lt;&gt;#REF!</formula>
    </cfRule>
  </conditionalFormatting>
  <conditionalFormatting sqref="V23">
    <cfRule type="expression" dxfId="9" priority="5">
      <formula>$AA$23&lt;&gt;#REF!</formula>
    </cfRule>
  </conditionalFormatting>
  <conditionalFormatting sqref="V46">
    <cfRule type="expression" dxfId="8" priority="1">
      <formula>$AA$23&lt;&gt;#REF!</formula>
    </cfRule>
  </conditionalFormatting>
  <conditionalFormatting sqref="AB23">
    <cfRule type="expression" dxfId="7" priority="89">
      <formula>$AA$23&lt;&gt;#REF!</formula>
    </cfRule>
  </conditionalFormatting>
  <pageMargins left="0.7" right="0.7" top="0.75" bottom="0.75" header="0.3" footer="0.3"/>
  <pageSetup paperSize="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5D1A81DC-605D-C24B-8CCD-8525A0C5B2C9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AC23:AC24</xm:sqref>
        </x14:conditionalFormatting>
        <x14:conditionalFormatting xmlns:xm="http://schemas.microsoft.com/office/excel/2006/main">
          <x14:cfRule type="expression" priority="9" id="{3E80C0D8-B5AD-AC41-BAB2-57066C66D8D3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AC46:AC47</xm:sqref>
        </x14:conditionalFormatting>
        <x14:conditionalFormatting xmlns:xm="http://schemas.microsoft.com/office/excel/2006/main">
          <x14:cfRule type="expression" priority="13" id="{7AAFD5CE-8029-8F43-A203-405FB032C447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AD11:AD22</xm:sqref>
        </x14:conditionalFormatting>
        <x14:conditionalFormatting xmlns:xm="http://schemas.microsoft.com/office/excel/2006/main">
          <x14:cfRule type="expression" priority="8" id="{FA954847-2438-684B-94D4-81DB6DB70E00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AD34:AD45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CW295"/>
  <sheetViews>
    <sheetView showGridLines="0" zoomScale="125" zoomScaleNormal="82" workbookViewId="0">
      <selection activeCell="G31" sqref="G31"/>
    </sheetView>
  </sheetViews>
  <sheetFormatPr defaultColWidth="8.6328125" defaultRowHeight="20" customHeight="1"/>
  <cols>
    <col min="1" max="1" width="8.6328125" style="1"/>
    <col min="2" max="2" width="5.6328125" style="1" customWidth="1"/>
    <col min="3" max="3" width="17.81640625" style="1" customWidth="1"/>
    <col min="4" max="4" width="18.6328125" style="1" customWidth="1"/>
    <col min="5" max="29" width="10.81640625" style="1" customWidth="1"/>
    <col min="30" max="32" width="8.6328125" style="1"/>
    <col min="33" max="33" width="8.6328125" style="1" customWidth="1"/>
    <col min="34" max="34" width="9.36328125" style="1" customWidth="1"/>
    <col min="35" max="37" width="8.6328125" style="1"/>
    <col min="38" max="40" width="18.453125" style="1" customWidth="1"/>
    <col min="41" max="16384" width="8.6328125" style="1"/>
  </cols>
  <sheetData>
    <row r="1" spans="2:34" ht="20" customHeight="1" thickBot="1"/>
    <row r="2" spans="2:34" ht="56" customHeight="1" thickBot="1">
      <c r="B2" s="566">
        <f>'Project Milestones'!B2</f>
        <v>0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E2" s="605" t="s">
        <v>95</v>
      </c>
      <c r="AF2" s="606"/>
      <c r="AG2" s="606"/>
      <c r="AH2" s="607"/>
    </row>
    <row r="3" spans="2:34" ht="20" customHeight="1">
      <c r="B3" s="457" t="s">
        <v>96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2:34" ht="20" customHeight="1" thickBot="1">
      <c r="B4" s="454" t="s">
        <v>45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</row>
    <row r="5" spans="2:34" ht="20" customHeight="1">
      <c r="B5" s="601" t="s">
        <v>97</v>
      </c>
      <c r="C5" s="602"/>
      <c r="D5" s="602"/>
      <c r="E5" s="583" t="str">
        <f>Quarters!$C$4</f>
        <v>FY2026/27</v>
      </c>
      <c r="F5" s="558"/>
      <c r="G5" s="558"/>
      <c r="H5" s="584"/>
      <c r="I5" s="529" t="str">
        <f>Quarters!$C$8</f>
        <v>FY2027/28</v>
      </c>
      <c r="J5" s="530"/>
      <c r="K5" s="530"/>
      <c r="L5" s="531"/>
      <c r="M5" s="529" t="str">
        <f>Quarters!$C$12</f>
        <v>FY2028/29</v>
      </c>
      <c r="N5" s="530"/>
      <c r="O5" s="530"/>
      <c r="P5" s="531"/>
      <c r="Q5" s="529" t="str">
        <f>Quarters!$C$16</f>
        <v>FY2029/30</v>
      </c>
      <c r="R5" s="530"/>
      <c r="S5" s="530"/>
      <c r="T5" s="531"/>
      <c r="U5" s="529" t="str">
        <f>Quarters!$C$20</f>
        <v>FY2030/31</v>
      </c>
      <c r="V5" s="530"/>
      <c r="W5" s="530"/>
      <c r="X5" s="531"/>
      <c r="Y5" s="529" t="str">
        <f>Quarters!$C$24</f>
        <v>FY2031/32</v>
      </c>
      <c r="Z5" s="530"/>
      <c r="AA5" s="530"/>
      <c r="AB5" s="531"/>
      <c r="AC5" s="237" t="s">
        <v>18</v>
      </c>
    </row>
    <row r="6" spans="2:34" ht="20" customHeight="1" thickBot="1">
      <c r="B6" s="603"/>
      <c r="C6" s="604"/>
      <c r="D6" s="604"/>
      <c r="E6" s="380" t="s">
        <v>101</v>
      </c>
      <c r="F6" s="379" t="s">
        <v>102</v>
      </c>
      <c r="G6" s="381" t="s">
        <v>103</v>
      </c>
      <c r="H6" s="382" t="s">
        <v>104</v>
      </c>
      <c r="I6" s="380" t="s">
        <v>101</v>
      </c>
      <c r="J6" s="379" t="s">
        <v>102</v>
      </c>
      <c r="K6" s="381" t="s">
        <v>103</v>
      </c>
      <c r="L6" s="382" t="s">
        <v>104</v>
      </c>
      <c r="M6" s="380" t="s">
        <v>101</v>
      </c>
      <c r="N6" s="379" t="s">
        <v>102</v>
      </c>
      <c r="O6" s="381" t="s">
        <v>103</v>
      </c>
      <c r="P6" s="382" t="s">
        <v>104</v>
      </c>
      <c r="Q6" s="380" t="s">
        <v>101</v>
      </c>
      <c r="R6" s="379" t="s">
        <v>102</v>
      </c>
      <c r="S6" s="381" t="s">
        <v>103</v>
      </c>
      <c r="T6" s="382" t="s">
        <v>104</v>
      </c>
      <c r="U6" s="380" t="s">
        <v>101</v>
      </c>
      <c r="V6" s="379" t="s">
        <v>102</v>
      </c>
      <c r="W6" s="381" t="s">
        <v>103</v>
      </c>
      <c r="X6" s="382" t="s">
        <v>104</v>
      </c>
      <c r="Y6" s="380" t="s">
        <v>101</v>
      </c>
      <c r="Z6" s="379" t="s">
        <v>102</v>
      </c>
      <c r="AA6" s="381" t="s">
        <v>103</v>
      </c>
      <c r="AB6" s="382" t="s">
        <v>104</v>
      </c>
      <c r="AC6" s="238" t="s">
        <v>93</v>
      </c>
    </row>
    <row r="7" spans="2:34" ht="18" customHeight="1" thickBot="1">
      <c r="B7" s="609" t="s">
        <v>139</v>
      </c>
      <c r="C7" s="611"/>
      <c r="D7" s="611"/>
      <c r="E7" s="235">
        <f>E11*'Information and Instructions'!$C$23</f>
        <v>0</v>
      </c>
      <c r="F7" s="55">
        <f>F11*'Information and Instructions'!$C$23</f>
        <v>0</v>
      </c>
      <c r="G7" s="55">
        <f>G11*'Information and Instructions'!$C$23</f>
        <v>0</v>
      </c>
      <c r="H7" s="236">
        <f>H11*'Information and Instructions'!$C$23</f>
        <v>0</v>
      </c>
      <c r="I7" s="235">
        <f>I11*'Information and Instructions'!$C$23</f>
        <v>0</v>
      </c>
      <c r="J7" s="55">
        <f>J11*'Information and Instructions'!$C$23</f>
        <v>0</v>
      </c>
      <c r="K7" s="55">
        <f>K11*'Information and Instructions'!$C$23</f>
        <v>0</v>
      </c>
      <c r="L7" s="236">
        <f>L11*'Information and Instructions'!$C$23</f>
        <v>0</v>
      </c>
      <c r="M7" s="235">
        <f>M11*'Information and Instructions'!$C$23</f>
        <v>0</v>
      </c>
      <c r="N7" s="55">
        <f>N11*'Information and Instructions'!$C$23</f>
        <v>0</v>
      </c>
      <c r="O7" s="55">
        <f>O11*'Information and Instructions'!$C$23</f>
        <v>0</v>
      </c>
      <c r="P7" s="236">
        <f>P11*'Information and Instructions'!$C$23</f>
        <v>0</v>
      </c>
      <c r="Q7" s="235">
        <f>Q11*'Information and Instructions'!$C$23</f>
        <v>0</v>
      </c>
      <c r="R7" s="55">
        <f>R11*'Information and Instructions'!$C$23</f>
        <v>0</v>
      </c>
      <c r="S7" s="55">
        <f>S11*'Information and Instructions'!$C$23</f>
        <v>0</v>
      </c>
      <c r="T7" s="236">
        <f>T11*'Information and Instructions'!$C$23</f>
        <v>0</v>
      </c>
      <c r="U7" s="235">
        <f>U11*'Information and Instructions'!$C$23</f>
        <v>0</v>
      </c>
      <c r="V7" s="55">
        <f>V11*'Information and Instructions'!$C$23</f>
        <v>0</v>
      </c>
      <c r="W7" s="55">
        <f>W11*'Information and Instructions'!$C$23</f>
        <v>0</v>
      </c>
      <c r="X7" s="236">
        <f>X11*'Information and Instructions'!$C$23</f>
        <v>0</v>
      </c>
      <c r="Y7" s="235">
        <f>Y11*'Information and Instructions'!$C$23</f>
        <v>0</v>
      </c>
      <c r="Z7" s="55">
        <f>Z11*'Information and Instructions'!$C$23</f>
        <v>0</v>
      </c>
      <c r="AA7" s="55">
        <f>AA11*'Information and Instructions'!$C$23</f>
        <v>0</v>
      </c>
      <c r="AB7" s="236">
        <f>AB11*'Information and Instructions'!$C$23</f>
        <v>0</v>
      </c>
      <c r="AC7" s="239">
        <f t="shared" ref="AC7:AC12" si="0">SUM(E7:AB7)</f>
        <v>0</v>
      </c>
    </row>
    <row r="8" spans="2:34" ht="18" customHeight="1" thickBot="1">
      <c r="B8" s="609" t="str">
        <f>'Information and Instructions'!B17</f>
        <v>Industry Participant 1</v>
      </c>
      <c r="C8" s="610"/>
      <c r="D8" s="234">
        <f>'Information and Instructions'!C17</f>
        <v>0</v>
      </c>
      <c r="E8" s="235">
        <f>E11*'Information and Instructions'!$C$24</f>
        <v>0</v>
      </c>
      <c r="F8" s="55">
        <f>F11*'Information and Instructions'!$C$24</f>
        <v>0</v>
      </c>
      <c r="G8" s="55">
        <f>G11*'Information and Instructions'!$C$24</f>
        <v>0</v>
      </c>
      <c r="H8" s="236">
        <f>H11*'Information and Instructions'!$C$24</f>
        <v>0</v>
      </c>
      <c r="I8" s="235">
        <f>I11*'Information and Instructions'!$C$24</f>
        <v>0</v>
      </c>
      <c r="J8" s="55">
        <f>J11*'Information and Instructions'!$C$24</f>
        <v>0</v>
      </c>
      <c r="K8" s="55">
        <f>K11*'Information and Instructions'!$C$24</f>
        <v>0</v>
      </c>
      <c r="L8" s="236">
        <f>L11*'Information and Instructions'!$C$24</f>
        <v>0</v>
      </c>
      <c r="M8" s="235">
        <f>M11*'Information and Instructions'!$C$24</f>
        <v>0</v>
      </c>
      <c r="N8" s="55">
        <f>N11*'Information and Instructions'!$C$24</f>
        <v>0</v>
      </c>
      <c r="O8" s="55">
        <f>O11*'Information and Instructions'!$C$24</f>
        <v>0</v>
      </c>
      <c r="P8" s="236">
        <f>P11*'Information and Instructions'!$C$24</f>
        <v>0</v>
      </c>
      <c r="Q8" s="235">
        <f>Q11*'Information and Instructions'!$C$24</f>
        <v>0</v>
      </c>
      <c r="R8" s="55">
        <f>R11*'Information and Instructions'!$C$24</f>
        <v>0</v>
      </c>
      <c r="S8" s="55">
        <f>S11*'Information and Instructions'!$C$24</f>
        <v>0</v>
      </c>
      <c r="T8" s="236">
        <f>T11*'Information and Instructions'!$C$24</f>
        <v>0</v>
      </c>
      <c r="U8" s="235">
        <f>U11*'Information and Instructions'!$C$24</f>
        <v>0</v>
      </c>
      <c r="V8" s="55">
        <f>V11*'Information and Instructions'!$C$24</f>
        <v>0</v>
      </c>
      <c r="W8" s="55">
        <f>W11*'Information and Instructions'!$C$24</f>
        <v>0</v>
      </c>
      <c r="X8" s="236">
        <f>X11*'Information and Instructions'!$C$24</f>
        <v>0</v>
      </c>
      <c r="Y8" s="235">
        <f>Y11*'Information and Instructions'!$C$24</f>
        <v>0</v>
      </c>
      <c r="Z8" s="55">
        <f>Z11*'Information and Instructions'!$C$24</f>
        <v>0</v>
      </c>
      <c r="AA8" s="55">
        <f>AA11*'Information and Instructions'!$C$24</f>
        <v>0</v>
      </c>
      <c r="AB8" s="236">
        <f>AB11*'Information and Instructions'!$C$24</f>
        <v>0</v>
      </c>
      <c r="AC8" s="239">
        <f t="shared" si="0"/>
        <v>0</v>
      </c>
    </row>
    <row r="9" spans="2:34" ht="18" customHeight="1" thickBot="1">
      <c r="B9" s="609" t="str">
        <f>'Information and Instructions'!B18</f>
        <v>Industry Participant 2</v>
      </c>
      <c r="C9" s="610"/>
      <c r="D9" s="234">
        <f>'Information and Instructions'!C18</f>
        <v>0</v>
      </c>
      <c r="E9" s="235">
        <f>E11*'Information and Instructions'!$C$25</f>
        <v>0</v>
      </c>
      <c r="F9" s="55">
        <f>F11*'Information and Instructions'!$C$25</f>
        <v>0</v>
      </c>
      <c r="G9" s="55">
        <f>G11*'Information and Instructions'!$C$25</f>
        <v>0</v>
      </c>
      <c r="H9" s="236">
        <f>H11*'Information and Instructions'!$C$25</f>
        <v>0</v>
      </c>
      <c r="I9" s="235">
        <f>I11*'Information and Instructions'!$C$25</f>
        <v>0</v>
      </c>
      <c r="J9" s="55">
        <f>J11*'Information and Instructions'!$C$25</f>
        <v>0</v>
      </c>
      <c r="K9" s="55">
        <f>K11*'Information and Instructions'!$C$25</f>
        <v>0</v>
      </c>
      <c r="L9" s="236">
        <f>L11*'Information and Instructions'!$C$25</f>
        <v>0</v>
      </c>
      <c r="M9" s="235">
        <f>M11*'Information and Instructions'!$C$25</f>
        <v>0</v>
      </c>
      <c r="N9" s="55">
        <f>N11*'Information and Instructions'!$C$25</f>
        <v>0</v>
      </c>
      <c r="O9" s="55">
        <f>O11*'Information and Instructions'!$C$25</f>
        <v>0</v>
      </c>
      <c r="P9" s="236">
        <f>P11*'Information and Instructions'!$C$25</f>
        <v>0</v>
      </c>
      <c r="Q9" s="235">
        <f>Q11*'Information and Instructions'!$C$25</f>
        <v>0</v>
      </c>
      <c r="R9" s="55">
        <f>R11*'Information and Instructions'!$C$25</f>
        <v>0</v>
      </c>
      <c r="S9" s="55">
        <f>S11*'Information and Instructions'!$C$25</f>
        <v>0</v>
      </c>
      <c r="T9" s="236">
        <f>T11*'Information and Instructions'!$C$25</f>
        <v>0</v>
      </c>
      <c r="U9" s="235">
        <f>U11*'Information and Instructions'!$C$25</f>
        <v>0</v>
      </c>
      <c r="V9" s="55">
        <f>V11*'Information and Instructions'!$C$25</f>
        <v>0</v>
      </c>
      <c r="W9" s="55">
        <f>W11*'Information and Instructions'!$C$25</f>
        <v>0</v>
      </c>
      <c r="X9" s="236">
        <f>X11*'Information and Instructions'!$C$25</f>
        <v>0</v>
      </c>
      <c r="Y9" s="235">
        <f>Y11*'Information and Instructions'!$C$25</f>
        <v>0</v>
      </c>
      <c r="Z9" s="55">
        <f>Z11*'Information and Instructions'!$C$25</f>
        <v>0</v>
      </c>
      <c r="AA9" s="55">
        <f>AA11*'Information and Instructions'!$C$25</f>
        <v>0</v>
      </c>
      <c r="AB9" s="236">
        <f>AB11*'Information and Instructions'!$C$25</f>
        <v>0</v>
      </c>
      <c r="AC9" s="239">
        <f t="shared" si="0"/>
        <v>0</v>
      </c>
    </row>
    <row r="10" spans="2:34" ht="18" customHeight="1" thickBot="1">
      <c r="B10" s="609" t="str">
        <f>'Information and Instructions'!B19</f>
        <v>Industry Participant 3</v>
      </c>
      <c r="C10" s="610"/>
      <c r="D10" s="234">
        <f>'Information and Instructions'!C19</f>
        <v>0</v>
      </c>
      <c r="E10" s="240">
        <f>E11*'Information and Instructions'!$C$26</f>
        <v>0</v>
      </c>
      <c r="F10" s="242">
        <f>F11*'Information and Instructions'!$C$26</f>
        <v>0</v>
      </c>
      <c r="G10" s="242">
        <f>G11*'Information and Instructions'!$C$26</f>
        <v>0</v>
      </c>
      <c r="H10" s="241">
        <f>H11*'Information and Instructions'!$C$26</f>
        <v>0</v>
      </c>
      <c r="I10" s="240">
        <f>I11*'Information and Instructions'!$C$26</f>
        <v>0</v>
      </c>
      <c r="J10" s="242">
        <f>J11*'Information and Instructions'!$C$26</f>
        <v>0</v>
      </c>
      <c r="K10" s="242">
        <f>K11*'Information and Instructions'!$C$26</f>
        <v>0</v>
      </c>
      <c r="L10" s="241">
        <f>L11*'Information and Instructions'!$C$26</f>
        <v>0</v>
      </c>
      <c r="M10" s="240">
        <f>M11*'Information and Instructions'!$C$26</f>
        <v>0</v>
      </c>
      <c r="N10" s="242">
        <f>N11*'Information and Instructions'!$C$26</f>
        <v>0</v>
      </c>
      <c r="O10" s="242">
        <f>O11*'Information and Instructions'!$C$26</f>
        <v>0</v>
      </c>
      <c r="P10" s="241">
        <f>P11*'Information and Instructions'!$C$26</f>
        <v>0</v>
      </c>
      <c r="Q10" s="240">
        <f>Q11*'Information and Instructions'!$C$26</f>
        <v>0</v>
      </c>
      <c r="R10" s="242">
        <f>R11*'Information and Instructions'!$C$26</f>
        <v>0</v>
      </c>
      <c r="S10" s="242">
        <f>S11*'Information and Instructions'!$C$26</f>
        <v>0</v>
      </c>
      <c r="T10" s="241">
        <f>T11*'Information and Instructions'!$C$26</f>
        <v>0</v>
      </c>
      <c r="U10" s="240">
        <f>U11*'Information and Instructions'!$C$26</f>
        <v>0</v>
      </c>
      <c r="V10" s="242">
        <f>V11*'Information and Instructions'!$C$26</f>
        <v>0</v>
      </c>
      <c r="W10" s="242">
        <f>W11*'Information and Instructions'!$C$26</f>
        <v>0</v>
      </c>
      <c r="X10" s="241">
        <f>X11*'Information and Instructions'!$C$26</f>
        <v>0</v>
      </c>
      <c r="Y10" s="240">
        <f>Y11*'Information and Instructions'!$C$26</f>
        <v>0</v>
      </c>
      <c r="Z10" s="242">
        <f>Z11*'Information and Instructions'!$C$26</f>
        <v>0</v>
      </c>
      <c r="AA10" s="242">
        <f>AA11*'Information and Instructions'!$C$26</f>
        <v>0</v>
      </c>
      <c r="AB10" s="241">
        <f>AB11*'Information and Instructions'!$C$26</f>
        <v>0</v>
      </c>
      <c r="AC10" s="243">
        <f t="shared" si="0"/>
        <v>0</v>
      </c>
    </row>
    <row r="11" spans="2:34" ht="18" customHeight="1" thickBot="1">
      <c r="B11" s="609" t="s">
        <v>170</v>
      </c>
      <c r="C11" s="611"/>
      <c r="D11" s="611"/>
      <c r="E11" s="245">
        <f>'Staff '!AE16+'Staff '!AE48+Opex!E23+Opex!E46</f>
        <v>0</v>
      </c>
      <c r="F11" s="247">
        <f>'Staff '!AF16+'Staff '!AF48+Opex!F23+Opex!F46</f>
        <v>0</v>
      </c>
      <c r="G11" s="247">
        <f>'Staff '!AG16+'Staff '!AG48+Opex!G23+Opex!G46</f>
        <v>0</v>
      </c>
      <c r="H11" s="246">
        <f>'Staff '!AH16+'Staff '!AH48+Opex!H23+Opex!H46</f>
        <v>0</v>
      </c>
      <c r="I11" s="245">
        <f>'Staff '!AI16+'Staff '!AI48+Opex!I23+Opex!I46</f>
        <v>0</v>
      </c>
      <c r="J11" s="247">
        <f>'Staff '!AJ16+'Staff '!AJ48+Opex!J23+Opex!J46</f>
        <v>0</v>
      </c>
      <c r="K11" s="247">
        <f>'Staff '!AK16+'Staff '!AK48+Opex!K23+Opex!K46</f>
        <v>0</v>
      </c>
      <c r="L11" s="246">
        <f>'Staff '!AL16+'Staff '!AL48+Opex!L23+Opex!L46</f>
        <v>0</v>
      </c>
      <c r="M11" s="245">
        <f>'Staff '!AM16+'Staff '!AM48+Opex!M23+Opex!M46</f>
        <v>0</v>
      </c>
      <c r="N11" s="247">
        <f>'Staff '!AN16+'Staff '!AN48+Opex!N23+Opex!N46</f>
        <v>0</v>
      </c>
      <c r="O11" s="247">
        <f>'Staff '!AO16+'Staff '!AO48+Opex!O23+Opex!O46</f>
        <v>0</v>
      </c>
      <c r="P11" s="246">
        <f>'Staff '!AP16+'Staff '!AP48+Opex!P23+Opex!P46</f>
        <v>0</v>
      </c>
      <c r="Q11" s="245">
        <f>'Staff '!AQ16+'Staff '!AQ48+Opex!Q23+Opex!Q46</f>
        <v>0</v>
      </c>
      <c r="R11" s="247">
        <f>'Staff '!AR16+'Staff '!AR48+Opex!R23+Opex!R46</f>
        <v>0</v>
      </c>
      <c r="S11" s="247">
        <f>'Staff '!AS16+'Staff '!AS48+Opex!S23+Opex!S46</f>
        <v>0</v>
      </c>
      <c r="T11" s="246">
        <f>'Staff '!AT16+'Staff '!AT48+Opex!T23+Opex!T46</f>
        <v>0</v>
      </c>
      <c r="U11" s="245">
        <f>'Staff '!AU16+'Staff '!AU48+Opex!U23+Opex!U46</f>
        <v>0</v>
      </c>
      <c r="V11" s="247">
        <f>'Staff '!AV16+'Staff '!AV48+Opex!V23+Opex!V46</f>
        <v>0</v>
      </c>
      <c r="W11" s="247">
        <f>'Staff '!AW16+'Staff '!AW48+Opex!W23+Opex!W46</f>
        <v>0</v>
      </c>
      <c r="X11" s="246">
        <f>'Staff '!AX16+'Staff '!AX48+Opex!X23+Opex!X46</f>
        <v>0</v>
      </c>
      <c r="Y11" s="245">
        <f>'Staff '!AY16+'Staff '!AY48+Opex!Y23+Opex!Y46</f>
        <v>0</v>
      </c>
      <c r="Z11" s="247">
        <f>'Staff '!AZ16+'Staff '!AZ48+Opex!Z23+Opex!Z46</f>
        <v>0</v>
      </c>
      <c r="AA11" s="247">
        <f>'Staff '!BA16+'Staff '!BA48+Opex!AA23+Opex!AA46</f>
        <v>0</v>
      </c>
      <c r="AB11" s="246">
        <f>'Staff '!BB16+'Staff '!BB48+Opex!AB23+Opex!AB46</f>
        <v>0</v>
      </c>
      <c r="AC11" s="248">
        <f t="shared" si="0"/>
        <v>0</v>
      </c>
    </row>
    <row r="12" spans="2:34" ht="20" customHeight="1" thickBot="1">
      <c r="B12" s="615" t="s">
        <v>171</v>
      </c>
      <c r="C12" s="616"/>
      <c r="D12" s="616"/>
      <c r="E12" s="612">
        <f>SUM(E11:H11)</f>
        <v>0</v>
      </c>
      <c r="F12" s="613"/>
      <c r="G12" s="613"/>
      <c r="H12" s="614"/>
      <c r="I12" s="612">
        <f>SUM(I11:L11)</f>
        <v>0</v>
      </c>
      <c r="J12" s="613"/>
      <c r="K12" s="613"/>
      <c r="L12" s="614"/>
      <c r="M12" s="612">
        <f>SUM(M11:P11)</f>
        <v>0</v>
      </c>
      <c r="N12" s="613"/>
      <c r="O12" s="613"/>
      <c r="P12" s="614"/>
      <c r="Q12" s="612">
        <f>SUM(Q11:T11)</f>
        <v>0</v>
      </c>
      <c r="R12" s="613"/>
      <c r="S12" s="613"/>
      <c r="T12" s="614"/>
      <c r="U12" s="612">
        <f>SUM(U11:X11)</f>
        <v>0</v>
      </c>
      <c r="V12" s="613"/>
      <c r="W12" s="613"/>
      <c r="X12" s="614"/>
      <c r="Y12" s="612">
        <f>SUM(Y11:AB11)</f>
        <v>0</v>
      </c>
      <c r="Z12" s="613"/>
      <c r="AA12" s="613"/>
      <c r="AB12" s="614"/>
      <c r="AC12" s="244">
        <f t="shared" si="0"/>
        <v>0</v>
      </c>
    </row>
    <row r="13" spans="2:34" ht="20" customHeight="1"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5" spans="2:34" ht="20" customHeight="1"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7"/>
    </row>
    <row r="16" spans="2:34" ht="20" customHeight="1"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7"/>
    </row>
    <row r="17" spans="5:101" ht="20" customHeight="1"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7"/>
    </row>
    <row r="18" spans="5:101" ht="20" customHeight="1"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20" spans="5:101" ht="20" customHeight="1">
      <c r="AH20" s="608"/>
      <c r="AI20" s="608"/>
      <c r="AJ20" s="608"/>
      <c r="AK20" s="608"/>
      <c r="AL20" s="608"/>
      <c r="AM20" s="608"/>
      <c r="AN20" s="608"/>
      <c r="AO20" s="608"/>
      <c r="AP20" s="608"/>
      <c r="AQ20" s="608"/>
      <c r="AR20" s="608"/>
      <c r="AS20" s="608"/>
      <c r="AT20" s="608"/>
      <c r="AU20" s="608"/>
      <c r="AV20" s="608"/>
      <c r="AW20" s="608"/>
      <c r="AX20" s="608"/>
      <c r="AY20" s="608"/>
      <c r="AZ20" s="608"/>
      <c r="BA20" s="608"/>
      <c r="BB20" s="608"/>
      <c r="BC20" s="608"/>
      <c r="BD20" s="608"/>
      <c r="BE20" s="608"/>
      <c r="BF20" s="608"/>
      <c r="BG20" s="608"/>
      <c r="BH20" s="608"/>
      <c r="BI20" s="608"/>
      <c r="BJ20" s="608"/>
      <c r="BK20" s="608"/>
      <c r="BL20" s="608"/>
      <c r="BM20" s="608"/>
      <c r="BN20" s="608"/>
      <c r="BO20" s="608"/>
      <c r="BP20" s="608"/>
      <c r="BQ20" s="608"/>
      <c r="BR20" s="608"/>
      <c r="BS20" s="608"/>
      <c r="BT20" s="608"/>
      <c r="BU20" s="608"/>
      <c r="BV20" s="608"/>
      <c r="BW20" s="608"/>
      <c r="BX20" s="608"/>
      <c r="BY20" s="608"/>
      <c r="BZ20" s="608"/>
      <c r="CA20" s="608"/>
      <c r="CB20" s="608"/>
      <c r="CC20" s="608"/>
      <c r="CD20" s="608"/>
      <c r="CE20" s="608"/>
      <c r="CF20" s="608"/>
      <c r="CG20" s="608"/>
      <c r="CH20" s="608"/>
      <c r="CI20" s="608"/>
      <c r="CJ20" s="608"/>
      <c r="CK20" s="608"/>
      <c r="CL20" s="608"/>
      <c r="CM20" s="608"/>
      <c r="CN20" s="608"/>
      <c r="CO20" s="608"/>
      <c r="CP20" s="608"/>
      <c r="CQ20" s="608"/>
      <c r="CR20" s="608"/>
      <c r="CS20" s="608"/>
      <c r="CT20" s="608"/>
      <c r="CU20" s="608"/>
      <c r="CV20" s="608"/>
    </row>
    <row r="21" spans="5:101" ht="20" customHeight="1"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</row>
    <row r="22" spans="5:101" ht="20" customHeight="1">
      <c r="AH22" s="59"/>
      <c r="AI22" s="59"/>
      <c r="AJ22" s="59"/>
      <c r="AK22" s="59"/>
      <c r="AL22" s="59"/>
      <c r="AM22" s="59"/>
      <c r="AN22" s="59"/>
      <c r="AO22" s="59"/>
      <c r="AP22" s="59"/>
    </row>
    <row r="23" spans="5:101" ht="20" customHeight="1">
      <c r="AH23" s="59"/>
      <c r="AI23" s="59"/>
      <c r="AJ23" s="59"/>
      <c r="AK23" s="59"/>
      <c r="AL23" s="59"/>
      <c r="AM23" s="59"/>
      <c r="AN23" s="59"/>
      <c r="AO23" s="59"/>
      <c r="AP23" s="59"/>
    </row>
    <row r="24" spans="5:101" ht="20" customHeight="1">
      <c r="AH24" s="59"/>
      <c r="AI24" s="59"/>
      <c r="AJ24" s="59"/>
      <c r="AK24" s="59"/>
      <c r="AL24" s="59"/>
      <c r="AM24" s="59"/>
      <c r="AN24" s="59"/>
      <c r="AO24" s="59"/>
      <c r="AP24" s="59"/>
    </row>
    <row r="25" spans="5:101" ht="20" customHeight="1">
      <c r="AH25" s="59"/>
      <c r="AI25" s="59"/>
      <c r="AJ25" s="59"/>
      <c r="AK25" s="59"/>
      <c r="AL25" s="59"/>
      <c r="AM25" s="59"/>
      <c r="AN25" s="59"/>
      <c r="AO25" s="59"/>
      <c r="AP25" s="59"/>
    </row>
    <row r="26" spans="5:101" ht="20" customHeight="1">
      <c r="AH26" s="59"/>
      <c r="AI26" s="59"/>
      <c r="AJ26" s="59"/>
      <c r="AK26" s="59"/>
      <c r="AL26" s="59"/>
      <c r="AM26" s="59"/>
      <c r="AN26" s="59"/>
      <c r="AO26" s="59"/>
      <c r="AP26" s="59"/>
    </row>
    <row r="27" spans="5:101" ht="20" customHeight="1">
      <c r="AH27" s="59"/>
      <c r="AI27" s="59"/>
      <c r="AJ27" s="59"/>
      <c r="AK27" s="59"/>
      <c r="AL27" s="59"/>
      <c r="AM27" s="59"/>
      <c r="AN27" s="59"/>
      <c r="AO27" s="59"/>
      <c r="AP27" s="59"/>
    </row>
    <row r="28" spans="5:101" ht="20" customHeight="1">
      <c r="AH28" s="59"/>
      <c r="AI28" s="59"/>
      <c r="AJ28" s="59"/>
      <c r="AK28" s="59"/>
      <c r="AL28" s="59"/>
      <c r="AM28" s="59"/>
      <c r="AN28" s="59"/>
      <c r="AO28" s="59"/>
      <c r="AP28" s="59"/>
    </row>
    <row r="29" spans="5:101" ht="20" customHeight="1">
      <c r="AH29" s="59"/>
      <c r="AI29" s="59"/>
      <c r="AJ29" s="59"/>
      <c r="AK29" s="59"/>
      <c r="AL29" s="59"/>
      <c r="AM29" s="59"/>
      <c r="AN29" s="59"/>
      <c r="AO29" s="59"/>
      <c r="AP29" s="59"/>
    </row>
    <row r="30" spans="5:101" ht="20" customHeight="1">
      <c r="AH30" s="59"/>
      <c r="AI30" s="59"/>
      <c r="AJ30" s="59"/>
      <c r="AK30" s="59"/>
      <c r="AL30" s="59"/>
      <c r="AM30" s="59"/>
      <c r="AN30" s="59"/>
      <c r="AO30" s="59"/>
      <c r="AP30" s="59"/>
    </row>
    <row r="31" spans="5:101" ht="20" customHeight="1">
      <c r="AH31" s="59"/>
      <c r="AI31" s="59"/>
      <c r="AJ31" s="59"/>
      <c r="AK31" s="59"/>
      <c r="AL31" s="59"/>
      <c r="AM31" s="59"/>
      <c r="AN31" s="59"/>
      <c r="AO31" s="59"/>
      <c r="AP31" s="59"/>
    </row>
    <row r="32" spans="5:101" ht="20" customHeight="1">
      <c r="AH32" s="59"/>
      <c r="AI32" s="59"/>
      <c r="AJ32" s="59"/>
      <c r="AK32" s="59"/>
      <c r="AL32" s="59"/>
      <c r="AM32" s="59"/>
      <c r="AN32" s="59"/>
      <c r="AO32" s="59"/>
      <c r="AP32" s="59"/>
    </row>
    <row r="33" spans="34:42" ht="20" customHeight="1">
      <c r="AH33" s="59"/>
      <c r="AI33" s="59"/>
      <c r="AJ33" s="59"/>
      <c r="AK33" s="59"/>
      <c r="AL33" s="59"/>
      <c r="AM33" s="59"/>
      <c r="AN33" s="59"/>
      <c r="AO33" s="59"/>
      <c r="AP33" s="59"/>
    </row>
    <row r="34" spans="34:42" ht="20" customHeight="1">
      <c r="AH34" s="59"/>
      <c r="AI34" s="59"/>
      <c r="AJ34" s="59"/>
      <c r="AK34" s="59"/>
      <c r="AL34" s="59"/>
      <c r="AM34" s="59"/>
      <c r="AN34" s="59"/>
      <c r="AO34" s="59"/>
      <c r="AP34" s="59"/>
    </row>
    <row r="35" spans="34:42" ht="20" customHeight="1">
      <c r="AH35" s="59"/>
      <c r="AI35" s="59"/>
      <c r="AJ35" s="59"/>
      <c r="AK35" s="59"/>
      <c r="AL35" s="59"/>
      <c r="AM35" s="59"/>
      <c r="AN35" s="59"/>
      <c r="AO35" s="59"/>
      <c r="AP35" s="59"/>
    </row>
    <row r="36" spans="34:42" ht="20" customHeight="1">
      <c r="AH36" s="59"/>
      <c r="AI36" s="59"/>
      <c r="AJ36" s="59"/>
      <c r="AK36" s="59"/>
      <c r="AL36" s="59"/>
      <c r="AM36" s="59"/>
      <c r="AN36" s="59"/>
      <c r="AO36" s="59"/>
      <c r="AP36" s="59"/>
    </row>
    <row r="37" spans="34:42" ht="20" customHeight="1">
      <c r="AH37" s="59"/>
      <c r="AI37" s="59"/>
      <c r="AJ37" s="59"/>
      <c r="AK37" s="59"/>
      <c r="AL37" s="59"/>
      <c r="AM37" s="59"/>
      <c r="AN37" s="59"/>
      <c r="AO37" s="59"/>
      <c r="AP37" s="59"/>
    </row>
    <row r="38" spans="34:42" ht="20" customHeight="1">
      <c r="AH38" s="59"/>
      <c r="AI38" s="59"/>
      <c r="AJ38" s="59"/>
      <c r="AK38" s="59"/>
      <c r="AL38" s="59"/>
      <c r="AM38" s="59"/>
      <c r="AN38" s="59"/>
      <c r="AO38" s="59"/>
      <c r="AP38" s="59"/>
    </row>
    <row r="39" spans="34:42" ht="20" customHeight="1">
      <c r="AH39" s="59"/>
      <c r="AI39" s="59"/>
      <c r="AJ39" s="59"/>
      <c r="AK39" s="59"/>
      <c r="AL39" s="59"/>
      <c r="AM39" s="59"/>
      <c r="AN39" s="59"/>
      <c r="AO39" s="59"/>
      <c r="AP39" s="59"/>
    </row>
    <row r="40" spans="34:42" ht="20" customHeight="1">
      <c r="AH40" s="59"/>
      <c r="AI40" s="59"/>
      <c r="AJ40" s="59"/>
      <c r="AK40" s="59"/>
      <c r="AL40" s="59"/>
      <c r="AM40" s="59"/>
      <c r="AN40" s="59"/>
      <c r="AO40" s="59"/>
      <c r="AP40" s="59"/>
    </row>
    <row r="41" spans="34:42" ht="20" customHeight="1">
      <c r="AH41" s="59"/>
      <c r="AI41" s="59"/>
      <c r="AJ41" s="59"/>
      <c r="AK41" s="59"/>
      <c r="AL41" s="59"/>
      <c r="AM41" s="59"/>
      <c r="AN41" s="59"/>
      <c r="AO41" s="59"/>
      <c r="AP41" s="59"/>
    </row>
    <row r="42" spans="34:42" ht="20" customHeight="1">
      <c r="AH42" s="59"/>
      <c r="AI42" s="59"/>
      <c r="AJ42" s="59"/>
      <c r="AK42" s="59"/>
      <c r="AL42" s="59"/>
      <c r="AM42" s="59"/>
      <c r="AN42" s="59"/>
      <c r="AO42" s="59"/>
      <c r="AP42" s="59"/>
    </row>
    <row r="43" spans="34:42" ht="20" customHeight="1">
      <c r="AH43" s="59"/>
      <c r="AI43" s="59"/>
      <c r="AJ43" s="59"/>
      <c r="AK43" s="59"/>
      <c r="AL43" s="59"/>
      <c r="AM43" s="59"/>
      <c r="AN43" s="59"/>
      <c r="AO43" s="59"/>
      <c r="AP43" s="59"/>
    </row>
    <row r="44" spans="34:42" ht="20" customHeight="1">
      <c r="AH44" s="59"/>
      <c r="AI44" s="59"/>
      <c r="AJ44" s="59"/>
      <c r="AK44" s="59"/>
      <c r="AL44" s="59"/>
      <c r="AM44" s="59"/>
      <c r="AN44" s="59"/>
      <c r="AO44" s="59"/>
      <c r="AP44" s="59"/>
    </row>
    <row r="45" spans="34:42" ht="20" customHeight="1">
      <c r="AH45" s="59"/>
      <c r="AI45" s="59"/>
      <c r="AJ45" s="59"/>
      <c r="AK45" s="59"/>
      <c r="AL45" s="59"/>
      <c r="AM45" s="59"/>
      <c r="AN45" s="59"/>
      <c r="AO45" s="59"/>
      <c r="AP45" s="59"/>
    </row>
    <row r="46" spans="34:42" ht="20" customHeight="1">
      <c r="AH46" s="59"/>
      <c r="AI46" s="59"/>
      <c r="AJ46" s="59"/>
      <c r="AK46" s="59"/>
      <c r="AL46" s="59"/>
      <c r="AM46" s="59"/>
      <c r="AN46" s="59"/>
      <c r="AO46" s="59"/>
      <c r="AP46" s="59"/>
    </row>
    <row r="47" spans="34:42" ht="20" customHeight="1">
      <c r="AH47" s="59"/>
      <c r="AI47" s="59"/>
      <c r="AJ47" s="59"/>
      <c r="AK47" s="59"/>
      <c r="AL47" s="59"/>
      <c r="AM47" s="59"/>
      <c r="AN47" s="59"/>
      <c r="AO47" s="59"/>
      <c r="AP47" s="59"/>
    </row>
    <row r="48" spans="34:42" ht="20" customHeight="1">
      <c r="AH48" s="59"/>
      <c r="AI48" s="59"/>
      <c r="AJ48" s="59"/>
      <c r="AK48" s="59"/>
      <c r="AL48" s="59"/>
      <c r="AM48" s="59"/>
      <c r="AN48" s="59"/>
      <c r="AO48" s="59"/>
      <c r="AP48" s="59"/>
    </row>
    <row r="49" spans="34:42" ht="20" customHeight="1">
      <c r="AH49" s="59"/>
      <c r="AI49" s="59"/>
      <c r="AJ49" s="59"/>
      <c r="AK49" s="59"/>
      <c r="AL49" s="59"/>
      <c r="AM49" s="59"/>
      <c r="AN49" s="59"/>
      <c r="AO49" s="59"/>
      <c r="AP49" s="59"/>
    </row>
    <row r="50" spans="34:42" ht="20" customHeight="1">
      <c r="AH50" s="59"/>
      <c r="AI50" s="59"/>
      <c r="AJ50" s="59"/>
      <c r="AK50" s="59"/>
      <c r="AL50" s="59"/>
      <c r="AM50" s="59"/>
      <c r="AN50" s="59"/>
      <c r="AO50" s="59"/>
      <c r="AP50" s="59"/>
    </row>
    <row r="290" spans="34:34" ht="20" customHeight="1">
      <c r="AH290" s="3"/>
    </row>
    <row r="291" spans="34:34" ht="20" customHeight="1">
      <c r="AH291" s="60" t="s">
        <v>18</v>
      </c>
    </row>
    <row r="292" spans="34:34" ht="20" customHeight="1">
      <c r="AH292" s="61" t="e">
        <f>SUM(#REF!)</f>
        <v>#REF!</v>
      </c>
    </row>
    <row r="293" spans="34:34" ht="20" customHeight="1">
      <c r="AH293" s="61" t="e">
        <f>SUM(#REF!)</f>
        <v>#REF!</v>
      </c>
    </row>
    <row r="294" spans="34:34" ht="20" customHeight="1">
      <c r="AH294" s="61" t="e">
        <f>SUM(#REF!)</f>
        <v>#REF!</v>
      </c>
    </row>
    <row r="295" spans="34:34" ht="20" customHeight="1">
      <c r="AH295" s="61" t="e">
        <f>SUM(#REF!)</f>
        <v>#REF!</v>
      </c>
    </row>
  </sheetData>
  <sheetProtection algorithmName="SHA-512" hashValue="hm+V3f6uR5xChM3boZeK6WdY10xjBUSwLDgic+6gefLy/elirbNbl+rNlUs0FzrtzUHr9Yu2Ue+nSNnaBnX+/A==" saltValue="oONbYePDySCYq1prGVvWHg==" spinCount="100000" sheet="1" objects="1" scenarios="1"/>
  <mergeCells count="24">
    <mergeCell ref="AH20:CV20"/>
    <mergeCell ref="B8:C8"/>
    <mergeCell ref="B9:C9"/>
    <mergeCell ref="B10:C10"/>
    <mergeCell ref="B7:D7"/>
    <mergeCell ref="B11:D11"/>
    <mergeCell ref="E12:H12"/>
    <mergeCell ref="I12:L12"/>
    <mergeCell ref="M12:P12"/>
    <mergeCell ref="Q12:T12"/>
    <mergeCell ref="Y12:AB12"/>
    <mergeCell ref="B12:D12"/>
    <mergeCell ref="U12:X12"/>
    <mergeCell ref="B5:D6"/>
    <mergeCell ref="I5:L5"/>
    <mergeCell ref="M5:P5"/>
    <mergeCell ref="Q5:T5"/>
    <mergeCell ref="AE2:AH2"/>
    <mergeCell ref="E5:H5"/>
    <mergeCell ref="B2:AC2"/>
    <mergeCell ref="B3:AC3"/>
    <mergeCell ref="B4:AC4"/>
    <mergeCell ref="Y5:AB5"/>
    <mergeCell ref="U5:X5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56"/>
  <sheetViews>
    <sheetView showGridLines="0" zoomScale="130" zoomScaleNormal="130" zoomScalePageLayoutView="110" workbookViewId="0">
      <selection activeCell="D33" sqref="D33"/>
    </sheetView>
  </sheetViews>
  <sheetFormatPr defaultColWidth="8.6328125" defaultRowHeight="14.5"/>
  <cols>
    <col min="1" max="1" width="8.6328125" style="1"/>
    <col min="2" max="2" width="22.36328125" style="1" customWidth="1"/>
    <col min="3" max="3" width="28.1796875" style="1" customWidth="1"/>
    <col min="4" max="10" width="10.81640625" style="1" customWidth="1"/>
    <col min="11" max="11" width="10.36328125" style="1" bestFit="1" customWidth="1"/>
    <col min="12" max="12" width="20" style="1" customWidth="1"/>
    <col min="13" max="13" width="12.6328125" style="109" customWidth="1"/>
    <col min="14" max="14" width="8.1796875" style="1" customWidth="1"/>
    <col min="15" max="15" width="7.6328125" style="1" customWidth="1"/>
    <col min="16" max="16" width="5.81640625" style="1" customWidth="1"/>
    <col min="17" max="20" width="8.6328125" style="1"/>
    <col min="21" max="21" width="26.36328125" style="1" bestFit="1" customWidth="1"/>
    <col min="22" max="22" width="26.6328125" style="1" bestFit="1" customWidth="1"/>
    <col min="23" max="23" width="26.36328125" style="1" bestFit="1" customWidth="1"/>
    <col min="24" max="24" width="26" style="1" bestFit="1" customWidth="1"/>
    <col min="25" max="25" width="26.36328125" style="1" bestFit="1" customWidth="1"/>
    <col min="26" max="26" width="26.6328125" style="1" bestFit="1" customWidth="1"/>
    <col min="27" max="27" width="26.36328125" style="1" bestFit="1" customWidth="1"/>
    <col min="28" max="28" width="26" style="1" bestFit="1" customWidth="1"/>
    <col min="29" max="16384" width="8.6328125" style="1"/>
  </cols>
  <sheetData>
    <row r="1" spans="2:16" ht="15" thickBot="1"/>
    <row r="2" spans="2:16" ht="50" customHeight="1" thickBot="1">
      <c r="B2" s="524">
        <f>'Project Milestones'!B2</f>
        <v>0</v>
      </c>
      <c r="C2" s="525"/>
      <c r="D2" s="525"/>
      <c r="E2" s="525"/>
      <c r="F2" s="525"/>
      <c r="G2" s="525"/>
      <c r="H2" s="525"/>
      <c r="I2" s="525"/>
      <c r="J2" s="525"/>
      <c r="K2" s="587"/>
      <c r="M2" s="605" t="s">
        <v>95</v>
      </c>
      <c r="N2" s="606"/>
      <c r="O2" s="606"/>
      <c r="P2" s="607"/>
    </row>
    <row r="3" spans="2:16" ht="20" customHeight="1">
      <c r="B3" s="456" t="s">
        <v>106</v>
      </c>
      <c r="C3" s="457"/>
      <c r="D3" s="457"/>
      <c r="E3" s="457"/>
      <c r="F3" s="457"/>
      <c r="G3" s="457"/>
      <c r="H3" s="457"/>
      <c r="I3" s="457"/>
      <c r="J3" s="457"/>
      <c r="K3" s="458"/>
    </row>
    <row r="4" spans="2:16" ht="20" customHeight="1">
      <c r="B4" s="627" t="s">
        <v>45</v>
      </c>
      <c r="C4" s="628"/>
      <c r="D4" s="628"/>
      <c r="E4" s="628"/>
      <c r="F4" s="628"/>
      <c r="G4" s="628"/>
      <c r="H4" s="628"/>
      <c r="I4" s="628"/>
      <c r="J4" s="628"/>
      <c r="K4" s="629"/>
    </row>
    <row r="5" spans="2:16" ht="20" customHeight="1" thickBot="1">
      <c r="B5" s="484" t="s">
        <v>107</v>
      </c>
      <c r="C5" s="485"/>
      <c r="D5" s="485"/>
      <c r="E5" s="485"/>
      <c r="F5" s="485"/>
      <c r="G5" s="485"/>
      <c r="H5" s="485"/>
      <c r="I5" s="485"/>
      <c r="J5" s="485"/>
      <c r="K5" s="630"/>
      <c r="L5" s="62"/>
      <c r="M5" s="119"/>
      <c r="N5" s="62"/>
      <c r="O5" s="62"/>
    </row>
    <row r="6" spans="2:16" ht="20" customHeight="1">
      <c r="B6" s="631" t="s">
        <v>97</v>
      </c>
      <c r="C6" s="632"/>
      <c r="D6" s="54" t="str">
        <f>Quarters!$C$4</f>
        <v>FY2026/27</v>
      </c>
      <c r="E6" s="54" t="str">
        <f>Quarters!$C$8</f>
        <v>FY2027/28</v>
      </c>
      <c r="F6" s="54" t="str">
        <f>Quarters!$C$12</f>
        <v>FY2028/29</v>
      </c>
      <c r="G6" s="54" t="str">
        <f>Quarters!$C$16</f>
        <v>FY2029/30</v>
      </c>
      <c r="H6" s="54" t="str">
        <f>Quarters!$C$20</f>
        <v>FY2030/31</v>
      </c>
      <c r="I6" s="54" t="str">
        <f>Quarters!$C$24</f>
        <v>FY2031/32</v>
      </c>
      <c r="J6" s="623" t="s">
        <v>18</v>
      </c>
      <c r="K6" s="624"/>
      <c r="L6" s="62"/>
      <c r="M6" s="62"/>
      <c r="N6" s="62"/>
      <c r="O6" s="62"/>
    </row>
    <row r="7" spans="2:16" ht="15.5">
      <c r="B7" s="633"/>
      <c r="C7" s="634"/>
      <c r="D7" s="63" t="s">
        <v>93</v>
      </c>
      <c r="E7" s="63" t="s">
        <v>93</v>
      </c>
      <c r="F7" s="63" t="s">
        <v>93</v>
      </c>
      <c r="G7" s="63" t="s">
        <v>93</v>
      </c>
      <c r="H7" s="63" t="s">
        <v>93</v>
      </c>
      <c r="I7" s="63" t="s">
        <v>93</v>
      </c>
      <c r="J7" s="63" t="s">
        <v>93</v>
      </c>
      <c r="K7" s="64" t="s">
        <v>108</v>
      </c>
      <c r="L7" s="65"/>
      <c r="M7" s="62"/>
      <c r="N7" s="62"/>
      <c r="O7" s="62"/>
    </row>
    <row r="8" spans="2:16" ht="15.5">
      <c r="B8" s="617" t="s">
        <v>109</v>
      </c>
      <c r="C8" s="618"/>
      <c r="D8" s="66"/>
      <c r="E8" s="66"/>
      <c r="F8" s="66"/>
      <c r="G8" s="66"/>
      <c r="H8" s="66"/>
      <c r="I8" s="66"/>
      <c r="J8" s="66"/>
      <c r="K8" s="67"/>
      <c r="L8" s="62"/>
      <c r="M8" s="62"/>
      <c r="N8" s="62"/>
      <c r="O8" s="62"/>
    </row>
    <row r="9" spans="2:16" ht="15.5">
      <c r="B9" s="98" t="s">
        <v>139</v>
      </c>
      <c r="D9" s="69">
        <f>'Cash cont'!$E$12*'Information and Instructions'!$C23</f>
        <v>0</v>
      </c>
      <c r="E9" s="69">
        <f>'Cash cont'!$I$12*'Information and Instructions'!$C23</f>
        <v>0</v>
      </c>
      <c r="F9" s="69">
        <f>'Cash cont'!$M$12*'Information and Instructions'!$C23</f>
        <v>0</v>
      </c>
      <c r="G9" s="69">
        <f>'Cash cont'!$Q$12*'Information and Instructions'!$C23</f>
        <v>0</v>
      </c>
      <c r="H9" s="69">
        <f>'Cash cont'!$U$12*'Information and Instructions'!$C23</f>
        <v>0</v>
      </c>
      <c r="I9" s="69">
        <f>'Cash cont'!$Y$12*'Information and Instructions'!$C23</f>
        <v>0</v>
      </c>
      <c r="J9" s="70">
        <f>SUM(D9:I9)</f>
        <v>0</v>
      </c>
      <c r="K9" s="71" t="str">
        <f>IFERROR(J9/$J$13,"%")</f>
        <v>%</v>
      </c>
      <c r="L9" s="72"/>
      <c r="M9" s="62"/>
      <c r="N9" s="62"/>
      <c r="O9" s="62"/>
    </row>
    <row r="10" spans="2:16" ht="15.5">
      <c r="B10" s="68" t="str">
        <f>'Information and Instructions'!B17</f>
        <v>Industry Participant 1</v>
      </c>
      <c r="C10" s="160">
        <f>'Information and Instructions'!C17</f>
        <v>0</v>
      </c>
      <c r="D10" s="69">
        <f>'Cash cont'!$E$12*'Information and Instructions'!$C24</f>
        <v>0</v>
      </c>
      <c r="E10" s="69">
        <f>'Cash cont'!$I$12*'Information and Instructions'!$C24</f>
        <v>0</v>
      </c>
      <c r="F10" s="69">
        <f>'Cash cont'!$M$12*'Information and Instructions'!$C24</f>
        <v>0</v>
      </c>
      <c r="G10" s="69">
        <f>'Cash cont'!$Q$12*'Information and Instructions'!$C24</f>
        <v>0</v>
      </c>
      <c r="H10" s="69">
        <f>'Cash cont'!$U$12*'Information and Instructions'!$C24</f>
        <v>0</v>
      </c>
      <c r="I10" s="69">
        <f>'Cash cont'!$Y$12*'Information and Instructions'!$C24</f>
        <v>0</v>
      </c>
      <c r="J10" s="70">
        <f t="shared" ref="J10:J12" si="0">SUM(D10:I10)</f>
        <v>0</v>
      </c>
      <c r="K10" s="71" t="str">
        <f>IFERROR(J10/$J$13,"%")</f>
        <v>%</v>
      </c>
      <c r="L10" s="72"/>
      <c r="M10" s="62"/>
      <c r="N10" s="62"/>
      <c r="O10" s="62"/>
    </row>
    <row r="11" spans="2:16" ht="15.5">
      <c r="B11" s="68" t="str">
        <f>'Information and Instructions'!B18</f>
        <v>Industry Participant 2</v>
      </c>
      <c r="C11" s="160">
        <f>'Information and Instructions'!C18</f>
        <v>0</v>
      </c>
      <c r="D11" s="69">
        <f>'Cash cont'!$E$12*'Information and Instructions'!$C25</f>
        <v>0</v>
      </c>
      <c r="E11" s="69">
        <f>'Cash cont'!$I$12*'Information and Instructions'!$C25</f>
        <v>0</v>
      </c>
      <c r="F11" s="69">
        <f>'Cash cont'!$M$12*'Information and Instructions'!$C25</f>
        <v>0</v>
      </c>
      <c r="G11" s="69">
        <f>'Cash cont'!$Q$12*'Information and Instructions'!$C25</f>
        <v>0</v>
      </c>
      <c r="H11" s="69">
        <f>'Cash cont'!$U$12*'Information and Instructions'!$C25</f>
        <v>0</v>
      </c>
      <c r="I11" s="69">
        <f>'Cash cont'!$Y$12*'Information and Instructions'!$C25</f>
        <v>0</v>
      </c>
      <c r="J11" s="70">
        <f t="shared" si="0"/>
        <v>0</v>
      </c>
      <c r="K11" s="71" t="str">
        <f>IFERROR(J11/$J$13,"%")</f>
        <v>%</v>
      </c>
      <c r="L11" s="72"/>
      <c r="M11" s="62"/>
      <c r="N11" s="62"/>
      <c r="O11" s="62"/>
    </row>
    <row r="12" spans="2:16" ht="15.5">
      <c r="B12" s="68" t="str">
        <f>'Information and Instructions'!B19</f>
        <v>Industry Participant 3</v>
      </c>
      <c r="C12" s="160">
        <f>'Information and Instructions'!C19</f>
        <v>0</v>
      </c>
      <c r="D12" s="69">
        <f>'Cash cont'!$E$12*'Information and Instructions'!$C26</f>
        <v>0</v>
      </c>
      <c r="E12" s="69">
        <f>'Cash cont'!$I$12*'Information and Instructions'!$C26</f>
        <v>0</v>
      </c>
      <c r="F12" s="69">
        <f>'Cash cont'!$M$12*'Information and Instructions'!$C26</f>
        <v>0</v>
      </c>
      <c r="G12" s="69">
        <f>'Cash cont'!$Q$12*'Information and Instructions'!$C26</f>
        <v>0</v>
      </c>
      <c r="H12" s="69">
        <f>'Cash cont'!$U$12*'Information and Instructions'!$C26</f>
        <v>0</v>
      </c>
      <c r="I12" s="69">
        <f>'Cash cont'!$Y$12*'Information and Instructions'!$C26</f>
        <v>0</v>
      </c>
      <c r="J12" s="70">
        <f t="shared" si="0"/>
        <v>0</v>
      </c>
      <c r="K12" s="71" t="str">
        <f>IFERROR(J12/$J$13,"%")</f>
        <v>%</v>
      </c>
      <c r="L12" s="72"/>
      <c r="M12" s="62"/>
      <c r="N12" s="62"/>
      <c r="O12" s="62"/>
    </row>
    <row r="13" spans="2:16" ht="15.5">
      <c r="B13" s="68"/>
      <c r="C13" s="161" t="s">
        <v>110</v>
      </c>
      <c r="D13" s="74">
        <f>SUM(D9:D12)</f>
        <v>0</v>
      </c>
      <c r="E13" s="74">
        <f>SUM(E9:E12)</f>
        <v>0</v>
      </c>
      <c r="F13" s="74">
        <f>SUM(F9:F12)</f>
        <v>0</v>
      </c>
      <c r="G13" s="74">
        <f t="shared" ref="G13:I13" si="1">SUM(G9:G12)</f>
        <v>0</v>
      </c>
      <c r="H13" s="74">
        <f t="shared" ref="H13" si="2">SUM(H9:H12)</f>
        <v>0</v>
      </c>
      <c r="I13" s="74">
        <f t="shared" si="1"/>
        <v>0</v>
      </c>
      <c r="J13" s="74">
        <f>SUM(D13:I13)</f>
        <v>0</v>
      </c>
      <c r="K13" s="75">
        <f>SUM(K9:K12)</f>
        <v>0</v>
      </c>
      <c r="L13" s="62"/>
      <c r="M13" s="62"/>
      <c r="N13" s="62"/>
      <c r="O13" s="62"/>
    </row>
    <row r="14" spans="2:16" ht="15.75" customHeight="1">
      <c r="B14" s="619" t="s">
        <v>111</v>
      </c>
      <c r="C14" s="620"/>
      <c r="D14" s="76"/>
      <c r="E14" s="76"/>
      <c r="F14" s="76"/>
      <c r="G14" s="76"/>
      <c r="H14" s="76"/>
      <c r="I14" s="76"/>
      <c r="J14" s="77"/>
      <c r="K14" s="78"/>
      <c r="L14" s="62"/>
      <c r="M14" s="62"/>
      <c r="N14" s="62"/>
      <c r="O14" s="62"/>
    </row>
    <row r="15" spans="2:16" ht="15.5">
      <c r="B15" s="79" t="str">
        <f>'Information and Instructions'!$B$14</f>
        <v>Research Organisation 1</v>
      </c>
      <c r="C15" s="162">
        <f>'Information and Instructions'!$C$14</f>
        <v>0</v>
      </c>
      <c r="D15" s="80">
        <f>'Staff '!AE32</f>
        <v>0</v>
      </c>
      <c r="E15" s="80">
        <f>'Staff '!AI32</f>
        <v>0</v>
      </c>
      <c r="F15" s="80">
        <f>'Staff '!AM32</f>
        <v>0</v>
      </c>
      <c r="G15" s="80">
        <f>'Staff '!AQ32</f>
        <v>0</v>
      </c>
      <c r="H15" s="80">
        <f>'Staff '!AU32</f>
        <v>0</v>
      </c>
      <c r="I15" s="80">
        <f>'Staff '!AY32</f>
        <v>0</v>
      </c>
      <c r="J15" s="81">
        <f>SUM(D15:I15)</f>
        <v>0</v>
      </c>
      <c r="K15" s="82" t="str">
        <f>IFERROR(J15/$J$20,"%")</f>
        <v>%</v>
      </c>
      <c r="L15" s="639"/>
      <c r="M15" s="62"/>
      <c r="N15" s="62"/>
      <c r="O15" s="62"/>
    </row>
    <row r="16" spans="2:16" ht="15.5">
      <c r="B16" s="79" t="str">
        <f>'Information and Instructions'!$B$15</f>
        <v>Research Organisation 2</v>
      </c>
      <c r="C16" s="162">
        <f>'Information and Instructions'!$C$15</f>
        <v>0</v>
      </c>
      <c r="D16" s="80">
        <f>'Staff '!AE64</f>
        <v>0</v>
      </c>
      <c r="E16" s="80">
        <f>'Staff '!AI64</f>
        <v>0</v>
      </c>
      <c r="F16" s="80">
        <f>'Staff '!AM64</f>
        <v>0</v>
      </c>
      <c r="G16" s="80">
        <f>'Staff '!AQ64</f>
        <v>0</v>
      </c>
      <c r="H16" s="80">
        <f>'Staff '!AU64</f>
        <v>0</v>
      </c>
      <c r="I16" s="80">
        <f>'Staff '!AY64</f>
        <v>0</v>
      </c>
      <c r="J16" s="81">
        <f t="shared" ref="J16:J19" si="3">SUM(D16:I16)</f>
        <v>0</v>
      </c>
      <c r="K16" s="82" t="str">
        <f>IFERROR(J16/$J$20,"%")</f>
        <v>%</v>
      </c>
      <c r="L16" s="639"/>
      <c r="M16" s="62"/>
      <c r="N16" s="62"/>
      <c r="O16" s="62"/>
    </row>
    <row r="17" spans="2:15" ht="15.5">
      <c r="B17" s="79" t="str">
        <f>'Information and Instructions'!$B$17</f>
        <v>Industry Participant 1</v>
      </c>
      <c r="C17" s="162">
        <f>'Information and Instructions'!$C$17</f>
        <v>0</v>
      </c>
      <c r="D17" s="80">
        <f>'Staff '!AE81</f>
        <v>0</v>
      </c>
      <c r="E17" s="80">
        <f>'Staff '!AI81</f>
        <v>0</v>
      </c>
      <c r="F17" s="80">
        <f>'Staff '!AM81</f>
        <v>0</v>
      </c>
      <c r="G17" s="80">
        <f>'Staff '!AQ81</f>
        <v>0</v>
      </c>
      <c r="H17" s="80">
        <f>'Staff '!AU81</f>
        <v>0</v>
      </c>
      <c r="I17" s="80">
        <f>'Staff '!AY81</f>
        <v>0</v>
      </c>
      <c r="J17" s="81">
        <f t="shared" si="3"/>
        <v>0</v>
      </c>
      <c r="K17" s="82" t="str">
        <f>IFERROR(J17/$J$20,"%")</f>
        <v>%</v>
      </c>
      <c r="L17" s="639"/>
      <c r="M17" s="62"/>
      <c r="N17" s="62"/>
      <c r="O17" s="62"/>
    </row>
    <row r="18" spans="2:15" ht="15.5">
      <c r="B18" s="79" t="str">
        <f>'Information and Instructions'!$B$18</f>
        <v>Industry Participant 2</v>
      </c>
      <c r="C18" s="162">
        <f>'Information and Instructions'!$C$18</f>
        <v>0</v>
      </c>
      <c r="D18" s="80">
        <f>'Staff '!AE98</f>
        <v>0</v>
      </c>
      <c r="E18" s="80">
        <f>'Staff '!AI98</f>
        <v>0</v>
      </c>
      <c r="F18" s="80">
        <f>'Staff '!AM98</f>
        <v>0</v>
      </c>
      <c r="G18" s="80">
        <f>'Staff '!AQ98</f>
        <v>0</v>
      </c>
      <c r="H18" s="80">
        <f>'Staff '!AU98</f>
        <v>0</v>
      </c>
      <c r="I18" s="80">
        <f>'Staff '!AY98</f>
        <v>0</v>
      </c>
      <c r="J18" s="81">
        <f t="shared" si="3"/>
        <v>0</v>
      </c>
      <c r="K18" s="82" t="str">
        <f>IFERROR(J18/$J$20,"%")</f>
        <v>%</v>
      </c>
      <c r="L18" s="639"/>
      <c r="M18" s="62"/>
      <c r="N18" s="62"/>
      <c r="O18" s="62"/>
    </row>
    <row r="19" spans="2:15" ht="15.5">
      <c r="B19" s="79" t="str">
        <f>'Information and Instructions'!$B$19</f>
        <v>Industry Participant 3</v>
      </c>
      <c r="C19" s="162">
        <f>'Information and Instructions'!$C$19</f>
        <v>0</v>
      </c>
      <c r="D19" s="80">
        <f>'Staff '!AE115</f>
        <v>0</v>
      </c>
      <c r="E19" s="80">
        <f>'Staff '!AI115</f>
        <v>0</v>
      </c>
      <c r="F19" s="80">
        <f>'Staff '!AM115</f>
        <v>0</v>
      </c>
      <c r="G19" s="80">
        <f>'Staff '!AQ115</f>
        <v>0</v>
      </c>
      <c r="H19" s="80">
        <f>'Staff '!AU115</f>
        <v>0</v>
      </c>
      <c r="I19" s="80">
        <f>'Staff '!AY115</f>
        <v>0</v>
      </c>
      <c r="J19" s="81">
        <f t="shared" si="3"/>
        <v>0</v>
      </c>
      <c r="K19" s="82" t="str">
        <f>IFERROR(J19/$J$20,"%")</f>
        <v>%</v>
      </c>
      <c r="L19" s="639"/>
      <c r="M19" s="62"/>
      <c r="N19" s="62"/>
      <c r="O19" s="62"/>
    </row>
    <row r="20" spans="2:15" ht="16" customHeight="1">
      <c r="B20" s="68"/>
      <c r="C20" s="161" t="s">
        <v>112</v>
      </c>
      <c r="D20" s="74">
        <f>SUM(D15:D19)</f>
        <v>0</v>
      </c>
      <c r="E20" s="74">
        <f>SUM(E15:E19)</f>
        <v>0</v>
      </c>
      <c r="F20" s="74">
        <f>SUM(F15:F19)</f>
        <v>0</v>
      </c>
      <c r="G20" s="74">
        <f t="shared" ref="G20:I20" si="4">SUM(G15:G19)</f>
        <v>0</v>
      </c>
      <c r="H20" s="74">
        <f t="shared" ref="H20" si="5">SUM(H15:H19)</f>
        <v>0</v>
      </c>
      <c r="I20" s="74">
        <f t="shared" si="4"/>
        <v>0</v>
      </c>
      <c r="J20" s="74">
        <f>SUM(D20:I20)</f>
        <v>0</v>
      </c>
      <c r="K20" s="75">
        <f>SUM(K15:K16)</f>
        <v>0</v>
      </c>
      <c r="L20" s="639"/>
      <c r="M20" s="62"/>
      <c r="N20" s="62"/>
      <c r="O20" s="62"/>
    </row>
    <row r="21" spans="2:15" ht="15.5">
      <c r="B21" s="619" t="s">
        <v>113</v>
      </c>
      <c r="C21" s="620"/>
      <c r="D21" s="76"/>
      <c r="E21" s="76"/>
      <c r="F21" s="76"/>
      <c r="G21" s="76"/>
      <c r="H21" s="76"/>
      <c r="I21" s="76"/>
      <c r="J21" s="77"/>
      <c r="K21" s="78"/>
      <c r="L21" s="639"/>
      <c r="M21" s="62"/>
      <c r="N21" s="62"/>
      <c r="O21" s="62"/>
    </row>
    <row r="22" spans="2:15" ht="15.5">
      <c r="B22" s="79" t="str">
        <f>'Information and Instructions'!$B$14</f>
        <v>Research Organisation 1</v>
      </c>
      <c r="C22" s="162">
        <f>'Information and Instructions'!$C$14</f>
        <v>0</v>
      </c>
      <c r="D22" s="80">
        <f>'Non staff In-kind'!D18</f>
        <v>0</v>
      </c>
      <c r="E22" s="80">
        <f>'Non staff In-kind'!H18</f>
        <v>0</v>
      </c>
      <c r="F22" s="80">
        <f>'Non staff In-kind'!L18</f>
        <v>0</v>
      </c>
      <c r="G22" s="80">
        <f>'Non staff In-kind'!P18</f>
        <v>0</v>
      </c>
      <c r="H22" s="80">
        <f>'Non staff In-kind'!T18</f>
        <v>0</v>
      </c>
      <c r="I22" s="80">
        <f>'Non staff In-kind'!X18</f>
        <v>0</v>
      </c>
      <c r="J22" s="81">
        <f>SUM(D22:I22)</f>
        <v>0</v>
      </c>
      <c r="K22" s="82" t="str">
        <f>IFERROR(J22/$J$27,"%")</f>
        <v>%</v>
      </c>
      <c r="L22" s="639"/>
      <c r="M22" s="62"/>
      <c r="N22" s="62"/>
      <c r="O22" s="62"/>
    </row>
    <row r="23" spans="2:15" ht="15.5">
      <c r="B23" s="79" t="str">
        <f>'Information and Instructions'!$B$15</f>
        <v>Research Organisation 2</v>
      </c>
      <c r="C23" s="162">
        <f>'Information and Instructions'!$C$15</f>
        <v>0</v>
      </c>
      <c r="D23" s="80">
        <f>'Non staff In-kind'!D36</f>
        <v>0</v>
      </c>
      <c r="E23" s="80">
        <f>'Non staff In-kind'!H36</f>
        <v>0</v>
      </c>
      <c r="F23" s="80">
        <f>'Non staff In-kind'!L36</f>
        <v>0</v>
      </c>
      <c r="G23" s="80">
        <f>'Non staff In-kind'!P36</f>
        <v>0</v>
      </c>
      <c r="H23" s="80">
        <f>'Non staff In-kind'!T36</f>
        <v>0</v>
      </c>
      <c r="I23" s="80">
        <f>'Non staff In-kind'!X36</f>
        <v>0</v>
      </c>
      <c r="J23" s="81">
        <f t="shared" ref="J23:J26" si="6">SUM(D23:I23)</f>
        <v>0</v>
      </c>
      <c r="K23" s="82" t="str">
        <f>IFERROR(J23/$J$27,"%")</f>
        <v>%</v>
      </c>
      <c r="L23" s="639"/>
      <c r="M23" s="62"/>
      <c r="N23" s="62"/>
      <c r="O23" s="62"/>
    </row>
    <row r="24" spans="2:15" ht="15.5">
      <c r="B24" s="79" t="str">
        <f>'Information and Instructions'!$B$17</f>
        <v>Industry Participant 1</v>
      </c>
      <c r="C24" s="162">
        <f>'Information and Instructions'!$C$17</f>
        <v>0</v>
      </c>
      <c r="D24" s="80">
        <f>'Non staff In-kind'!D54</f>
        <v>0</v>
      </c>
      <c r="E24" s="80">
        <f>'Non staff In-kind'!H54</f>
        <v>0</v>
      </c>
      <c r="F24" s="80">
        <f>'Non staff In-kind'!L54</f>
        <v>0</v>
      </c>
      <c r="G24" s="80">
        <f>'Non staff In-kind'!P54</f>
        <v>0</v>
      </c>
      <c r="H24" s="80">
        <f>'Non staff In-kind'!T54</f>
        <v>0</v>
      </c>
      <c r="I24" s="80">
        <f>'Non staff In-kind'!X54</f>
        <v>0</v>
      </c>
      <c r="J24" s="81">
        <f t="shared" si="6"/>
        <v>0</v>
      </c>
      <c r="K24" s="82" t="str">
        <f>IFERROR(J24/$J$27,"%")</f>
        <v>%</v>
      </c>
      <c r="L24" s="639"/>
      <c r="M24" s="62"/>
      <c r="N24" s="62"/>
      <c r="O24" s="62"/>
    </row>
    <row r="25" spans="2:15" ht="15.5">
      <c r="B25" s="79" t="str">
        <f>'Information and Instructions'!$B$18</f>
        <v>Industry Participant 2</v>
      </c>
      <c r="C25" s="162">
        <f>'Information and Instructions'!$C$18</f>
        <v>0</v>
      </c>
      <c r="D25" s="80">
        <f>'Non staff In-kind'!D72</f>
        <v>0</v>
      </c>
      <c r="E25" s="80">
        <f>'Non staff In-kind'!H72</f>
        <v>0</v>
      </c>
      <c r="F25" s="80">
        <f>'Non staff In-kind'!L72</f>
        <v>0</v>
      </c>
      <c r="G25" s="80">
        <f>'Non staff In-kind'!P72</f>
        <v>0</v>
      </c>
      <c r="H25" s="80">
        <f>'Non staff In-kind'!T72</f>
        <v>0</v>
      </c>
      <c r="I25" s="80">
        <f>'Non staff In-kind'!X72</f>
        <v>0</v>
      </c>
      <c r="J25" s="81">
        <f t="shared" si="6"/>
        <v>0</v>
      </c>
      <c r="K25" s="82" t="str">
        <f>IFERROR(J25/$J$27,"%")</f>
        <v>%</v>
      </c>
      <c r="L25" s="639"/>
      <c r="M25" s="62"/>
      <c r="N25" s="62"/>
      <c r="O25" s="62"/>
    </row>
    <row r="26" spans="2:15" ht="15.5">
      <c r="B26" s="79" t="str">
        <f>'Information and Instructions'!$B$19</f>
        <v>Industry Participant 3</v>
      </c>
      <c r="C26" s="162">
        <f>'Information and Instructions'!$C$19</f>
        <v>0</v>
      </c>
      <c r="D26" s="80">
        <f>'Non staff In-kind'!D90</f>
        <v>0</v>
      </c>
      <c r="E26" s="80">
        <f>'Non staff In-kind'!H90</f>
        <v>0</v>
      </c>
      <c r="F26" s="80">
        <f>'Non staff In-kind'!L90</f>
        <v>0</v>
      </c>
      <c r="G26" s="80">
        <f>'Non staff In-kind'!P90</f>
        <v>0</v>
      </c>
      <c r="H26" s="80">
        <f>'Non staff In-kind'!T90</f>
        <v>0</v>
      </c>
      <c r="I26" s="80">
        <f>'Non staff In-kind'!X90</f>
        <v>0</v>
      </c>
      <c r="J26" s="81">
        <f t="shared" si="6"/>
        <v>0</v>
      </c>
      <c r="K26" s="82" t="str">
        <f>IFERROR(J26/$J$27,"%")</f>
        <v>%</v>
      </c>
      <c r="L26" s="639"/>
      <c r="M26" s="62"/>
      <c r="N26" s="62"/>
      <c r="O26" s="62"/>
    </row>
    <row r="27" spans="2:15" ht="15.5">
      <c r="B27" s="68"/>
      <c r="C27" s="161" t="s">
        <v>114</v>
      </c>
      <c r="D27" s="74">
        <f>SUM(D22:D26)</f>
        <v>0</v>
      </c>
      <c r="E27" s="74">
        <f t="shared" ref="E27:I27" si="7">SUM(E22:E26)</f>
        <v>0</v>
      </c>
      <c r="F27" s="74">
        <f t="shared" si="7"/>
        <v>0</v>
      </c>
      <c r="G27" s="74">
        <f t="shared" si="7"/>
        <v>0</v>
      </c>
      <c r="H27" s="74">
        <f t="shared" ref="H27" si="8">SUM(H22:H26)</f>
        <v>0</v>
      </c>
      <c r="I27" s="74">
        <f t="shared" si="7"/>
        <v>0</v>
      </c>
      <c r="J27" s="74">
        <f>SUM(D27:I27)</f>
        <v>0</v>
      </c>
      <c r="K27" s="75">
        <f>SUM(K22:K26)</f>
        <v>0</v>
      </c>
      <c r="L27" s="639"/>
      <c r="M27" s="62"/>
      <c r="N27" s="62"/>
      <c r="O27" s="62"/>
    </row>
    <row r="28" spans="2:15" ht="15.5">
      <c r="B28" s="619" t="s">
        <v>115</v>
      </c>
      <c r="C28" s="620"/>
      <c r="D28" s="76"/>
      <c r="E28" s="76"/>
      <c r="F28" s="76"/>
      <c r="G28" s="76"/>
      <c r="H28" s="76"/>
      <c r="I28" s="76"/>
      <c r="J28" s="77"/>
      <c r="K28" s="78"/>
      <c r="L28" s="62"/>
      <c r="M28" s="62"/>
      <c r="N28" s="62"/>
      <c r="O28" s="62"/>
    </row>
    <row r="29" spans="2:15" ht="15.5">
      <c r="B29" s="68" t="str">
        <f>B9</f>
        <v>AMCRC</v>
      </c>
      <c r="D29" s="73">
        <f t="shared" ref="D29:I29" si="9">D9</f>
        <v>0</v>
      </c>
      <c r="E29" s="73">
        <f t="shared" si="9"/>
        <v>0</v>
      </c>
      <c r="F29" s="73">
        <f t="shared" si="9"/>
        <v>0</v>
      </c>
      <c r="G29" s="73">
        <f t="shared" si="9"/>
        <v>0</v>
      </c>
      <c r="H29" s="73">
        <f t="shared" si="9"/>
        <v>0</v>
      </c>
      <c r="I29" s="73">
        <f t="shared" si="9"/>
        <v>0</v>
      </c>
      <c r="J29" s="70">
        <f>SUM(D29:I29)</f>
        <v>0</v>
      </c>
      <c r="K29" s="71" t="str">
        <f t="shared" ref="K29:K34" si="10">IFERROR(J29/$J$35,"%")</f>
        <v>%</v>
      </c>
      <c r="L29" s="62"/>
      <c r="M29" s="121"/>
      <c r="N29" s="62"/>
      <c r="O29" s="62"/>
    </row>
    <row r="30" spans="2:15" ht="15.5">
      <c r="B30" s="79" t="str">
        <f>'Information and Instructions'!$B$14</f>
        <v>Research Organisation 1</v>
      </c>
      <c r="C30" s="162">
        <f>'Information and Instructions'!$C$14</f>
        <v>0</v>
      </c>
      <c r="D30" s="73">
        <f>SUM(D15,D22)</f>
        <v>0</v>
      </c>
      <c r="E30" s="73">
        <f t="shared" ref="E30:I30" si="11">SUM(E15,E22)</f>
        <v>0</v>
      </c>
      <c r="F30" s="73">
        <f t="shared" si="11"/>
        <v>0</v>
      </c>
      <c r="G30" s="73">
        <f t="shared" si="11"/>
        <v>0</v>
      </c>
      <c r="H30" s="73">
        <f t="shared" si="11"/>
        <v>0</v>
      </c>
      <c r="I30" s="73">
        <f t="shared" si="11"/>
        <v>0</v>
      </c>
      <c r="J30" s="70">
        <f t="shared" ref="J30:J34" si="12">SUM(D30:I30)</f>
        <v>0</v>
      </c>
      <c r="K30" s="71" t="str">
        <f t="shared" si="10"/>
        <v>%</v>
      </c>
      <c r="L30" s="62"/>
      <c r="M30" s="121"/>
      <c r="N30" s="62"/>
      <c r="O30" s="62"/>
    </row>
    <row r="31" spans="2:15" ht="15.5">
      <c r="B31" s="79" t="str">
        <f>'Information and Instructions'!$B$15</f>
        <v>Research Organisation 2</v>
      </c>
      <c r="C31" s="162">
        <f>'Information and Instructions'!$C$15</f>
        <v>0</v>
      </c>
      <c r="D31" s="73">
        <f>SUM(D16,D23)</f>
        <v>0</v>
      </c>
      <c r="E31" s="73">
        <f>SUM(E16,E23)</f>
        <v>0</v>
      </c>
      <c r="F31" s="73">
        <f>SUM(F16,F23)</f>
        <v>0</v>
      </c>
      <c r="G31" s="73">
        <f>SUM(G16,G23)</f>
        <v>0</v>
      </c>
      <c r="H31" s="73">
        <f>SUM(H16,H23)</f>
        <v>0</v>
      </c>
      <c r="I31" s="73">
        <f>SUM(I16,I23)</f>
        <v>0</v>
      </c>
      <c r="J31" s="70">
        <f t="shared" si="12"/>
        <v>0</v>
      </c>
      <c r="K31" s="71" t="str">
        <f t="shared" si="10"/>
        <v>%</v>
      </c>
      <c r="L31" s="62"/>
      <c r="M31" s="121"/>
      <c r="N31" s="62"/>
      <c r="O31" s="62"/>
    </row>
    <row r="32" spans="2:15" ht="15.5">
      <c r="B32" s="79" t="str">
        <f>'Information and Instructions'!$B$17</f>
        <v>Industry Participant 1</v>
      </c>
      <c r="C32" s="162">
        <f>'Information and Instructions'!$C$17</f>
        <v>0</v>
      </c>
      <c r="D32" s="73">
        <f>SUM(D10,D17,D24)</f>
        <v>0</v>
      </c>
      <c r="E32" s="73">
        <f t="shared" ref="D32:I32" si="13">SUM(E10,E17,E24)</f>
        <v>0</v>
      </c>
      <c r="F32" s="73">
        <f t="shared" si="13"/>
        <v>0</v>
      </c>
      <c r="G32" s="73">
        <f t="shared" si="13"/>
        <v>0</v>
      </c>
      <c r="H32" s="73">
        <f t="shared" si="13"/>
        <v>0</v>
      </c>
      <c r="I32" s="73">
        <f t="shared" si="13"/>
        <v>0</v>
      </c>
      <c r="J32" s="70">
        <f t="shared" si="12"/>
        <v>0</v>
      </c>
      <c r="K32" s="71" t="str">
        <f t="shared" si="10"/>
        <v>%</v>
      </c>
      <c r="L32" s="62"/>
      <c r="M32" s="121"/>
      <c r="N32" s="62"/>
      <c r="O32" s="62"/>
    </row>
    <row r="33" spans="2:15" ht="15.5">
      <c r="B33" s="79" t="str">
        <f>'Information and Instructions'!$B$18</f>
        <v>Industry Participant 2</v>
      </c>
      <c r="C33" s="162">
        <f>'Information and Instructions'!$C$18</f>
        <v>0</v>
      </c>
      <c r="D33" s="73">
        <f>SUM(D11,D18,D25)</f>
        <v>0</v>
      </c>
      <c r="E33" s="73">
        <f t="shared" ref="E33:I33" si="14">SUM(E11,E18,E25)</f>
        <v>0</v>
      </c>
      <c r="F33" s="73">
        <f t="shared" si="14"/>
        <v>0</v>
      </c>
      <c r="G33" s="73">
        <f t="shared" si="14"/>
        <v>0</v>
      </c>
      <c r="H33" s="73">
        <f t="shared" si="14"/>
        <v>0</v>
      </c>
      <c r="I33" s="73">
        <f t="shared" si="14"/>
        <v>0</v>
      </c>
      <c r="J33" s="70">
        <f t="shared" si="12"/>
        <v>0</v>
      </c>
      <c r="K33" s="71" t="str">
        <f t="shared" si="10"/>
        <v>%</v>
      </c>
      <c r="L33" s="62"/>
      <c r="M33" s="121"/>
      <c r="N33" s="62"/>
      <c r="O33" s="62"/>
    </row>
    <row r="34" spans="2:15" ht="15.5">
      <c r="B34" s="79" t="str">
        <f>'Information and Instructions'!$B$19</f>
        <v>Industry Participant 3</v>
      </c>
      <c r="C34" s="162">
        <f>'Information and Instructions'!$C$19</f>
        <v>0</v>
      </c>
      <c r="D34" s="73">
        <f t="shared" ref="D34:I34" si="15">SUM(D12,D19,D26)</f>
        <v>0</v>
      </c>
      <c r="E34" s="73">
        <f t="shared" si="15"/>
        <v>0</v>
      </c>
      <c r="F34" s="73">
        <f t="shared" si="15"/>
        <v>0</v>
      </c>
      <c r="G34" s="73">
        <f t="shared" si="15"/>
        <v>0</v>
      </c>
      <c r="H34" s="73">
        <f t="shared" si="15"/>
        <v>0</v>
      </c>
      <c r="I34" s="73">
        <f t="shared" si="15"/>
        <v>0</v>
      </c>
      <c r="J34" s="70">
        <f t="shared" si="12"/>
        <v>0</v>
      </c>
      <c r="K34" s="71" t="str">
        <f t="shared" si="10"/>
        <v>%</v>
      </c>
      <c r="L34" s="62"/>
      <c r="M34" s="121"/>
      <c r="N34" s="62"/>
      <c r="O34" s="62"/>
    </row>
    <row r="35" spans="2:15" ht="15.5">
      <c r="B35" s="635" t="s">
        <v>116</v>
      </c>
      <c r="C35" s="636"/>
      <c r="D35" s="84">
        <f t="shared" ref="D35:I35" si="16">D13+D27+D20</f>
        <v>0</v>
      </c>
      <c r="E35" s="84">
        <f t="shared" si="16"/>
        <v>0</v>
      </c>
      <c r="F35" s="84">
        <f t="shared" si="16"/>
        <v>0</v>
      </c>
      <c r="G35" s="84">
        <f t="shared" si="16"/>
        <v>0</v>
      </c>
      <c r="H35" s="84">
        <f t="shared" si="16"/>
        <v>0</v>
      </c>
      <c r="I35" s="84">
        <f t="shared" si="16"/>
        <v>0</v>
      </c>
      <c r="J35" s="84">
        <f>SUM(D35:I35)</f>
        <v>0</v>
      </c>
      <c r="K35" s="85">
        <f>SUM(K29:K34)</f>
        <v>0</v>
      </c>
      <c r="L35" s="112" t="e">
        <f>SUM(J32:J34)/J9</f>
        <v>#DIV/0!</v>
      </c>
      <c r="M35" s="62"/>
      <c r="N35" s="62"/>
      <c r="O35" s="62"/>
    </row>
    <row r="36" spans="2:15" ht="15.75" customHeight="1">
      <c r="B36" s="86" t="s">
        <v>117</v>
      </c>
      <c r="C36" s="87"/>
      <c r="D36" s="88"/>
      <c r="E36" s="88"/>
      <c r="F36" s="88"/>
      <c r="G36" s="88"/>
      <c r="H36" s="88"/>
      <c r="I36" s="88"/>
      <c r="J36" s="89"/>
      <c r="K36" s="90"/>
      <c r="L36" s="62"/>
      <c r="M36" s="62"/>
      <c r="N36" s="62"/>
      <c r="O36" s="62"/>
    </row>
    <row r="37" spans="2:15" ht="15.5">
      <c r="B37" s="79" t="str">
        <f>'Information and Instructions'!$B$14</f>
        <v>Research Organisation 1</v>
      </c>
      <c r="C37" s="162">
        <f>'Information and Instructions'!$C$14</f>
        <v>0</v>
      </c>
      <c r="D37" s="91">
        <f>'Staff '!E17</f>
        <v>0</v>
      </c>
      <c r="E37" s="91">
        <f>'Staff '!I17</f>
        <v>0</v>
      </c>
      <c r="F37" s="91">
        <f>'Staff '!M17</f>
        <v>0</v>
      </c>
      <c r="G37" s="91">
        <f>'Staff '!Q17</f>
        <v>0</v>
      </c>
      <c r="H37" s="91">
        <f>'Staff '!U17</f>
        <v>0</v>
      </c>
      <c r="I37" s="91">
        <f>'Staff '!Y17</f>
        <v>0</v>
      </c>
      <c r="J37" s="92">
        <f>SUM(D37:I37)</f>
        <v>0</v>
      </c>
      <c r="K37" s="71" t="str">
        <f>IFERROR(J37/$J$39,"%")</f>
        <v>%</v>
      </c>
      <c r="L37" s="62"/>
      <c r="M37" s="62"/>
      <c r="N37" s="62"/>
      <c r="O37" s="62"/>
    </row>
    <row r="38" spans="2:15" ht="15.5">
      <c r="B38" s="79" t="str">
        <f>'Information and Instructions'!$B$15</f>
        <v>Research Organisation 2</v>
      </c>
      <c r="C38" s="162">
        <f>'Information and Instructions'!$C$15</f>
        <v>0</v>
      </c>
      <c r="D38" s="91">
        <f>'Staff '!E49</f>
        <v>0</v>
      </c>
      <c r="E38" s="91">
        <f>'Staff '!I49</f>
        <v>0</v>
      </c>
      <c r="F38" s="91">
        <f>'Staff '!M49</f>
        <v>0</v>
      </c>
      <c r="G38" s="91">
        <f>'Staff '!Q49</f>
        <v>0</v>
      </c>
      <c r="H38" s="91">
        <f>'Staff '!U49</f>
        <v>0</v>
      </c>
      <c r="I38" s="91">
        <f>'Staff '!Y49</f>
        <v>0</v>
      </c>
      <c r="J38" s="92">
        <f>SUM(D38:I38)</f>
        <v>0</v>
      </c>
      <c r="K38" s="71" t="str">
        <f>IFERROR(J38/$J$39,"%")</f>
        <v>%</v>
      </c>
      <c r="L38" s="62"/>
      <c r="M38" s="62"/>
      <c r="N38" s="62"/>
      <c r="O38" s="62"/>
    </row>
    <row r="39" spans="2:15" ht="15.5">
      <c r="B39" s="168"/>
      <c r="C39" s="169" t="s">
        <v>118</v>
      </c>
      <c r="D39" s="170">
        <f>SUM(D37:D38)</f>
        <v>0</v>
      </c>
      <c r="E39" s="170">
        <f t="shared" ref="E39:I39" si="17">SUM(E37:E38)</f>
        <v>0</v>
      </c>
      <c r="F39" s="170">
        <f t="shared" si="17"/>
        <v>0</v>
      </c>
      <c r="G39" s="170">
        <f t="shared" si="17"/>
        <v>0</v>
      </c>
      <c r="H39" s="170"/>
      <c r="I39" s="170">
        <f t="shared" si="17"/>
        <v>0</v>
      </c>
      <c r="J39" s="170">
        <f>SUM(D39:I39)</f>
        <v>0</v>
      </c>
      <c r="K39" s="171">
        <f>SUM(K37:K38)</f>
        <v>0</v>
      </c>
      <c r="L39" s="62"/>
      <c r="M39" s="62"/>
      <c r="N39" s="62"/>
      <c r="O39" s="62"/>
    </row>
    <row r="40" spans="2:15" ht="15.5">
      <c r="B40" s="86" t="s">
        <v>119</v>
      </c>
      <c r="C40" s="87"/>
      <c r="D40" s="66"/>
      <c r="E40" s="66"/>
      <c r="F40" s="66"/>
      <c r="G40" s="66"/>
      <c r="H40" s="66"/>
      <c r="I40" s="66"/>
      <c r="J40" s="166"/>
      <c r="K40" s="167"/>
      <c r="L40" s="62"/>
      <c r="M40" s="121"/>
      <c r="N40" s="62"/>
      <c r="O40" s="62"/>
    </row>
    <row r="41" spans="2:15" ht="15.5">
      <c r="B41" s="79" t="str">
        <f>'Information and Instructions'!$B$14</f>
        <v>Research Organisation 1</v>
      </c>
      <c r="C41" s="162">
        <f>'Information and Instructions'!$C$14</f>
        <v>0</v>
      </c>
      <c r="D41" s="91">
        <f>'Staff '!E32</f>
        <v>0</v>
      </c>
      <c r="E41" s="91">
        <f>'Staff '!I32</f>
        <v>0</v>
      </c>
      <c r="F41" s="91">
        <f>'Staff '!M32</f>
        <v>0</v>
      </c>
      <c r="G41" s="91">
        <f>'Staff '!Q32</f>
        <v>0</v>
      </c>
      <c r="H41" s="91">
        <f>'Staff '!U32</f>
        <v>0</v>
      </c>
      <c r="I41" s="91">
        <f>'Staff '!Y32</f>
        <v>0</v>
      </c>
      <c r="J41" s="92">
        <f>SUM(D41:I41)</f>
        <v>0</v>
      </c>
      <c r="K41" s="71" t="str">
        <f>IFERROR(J41/$J$46,"%")</f>
        <v>%</v>
      </c>
      <c r="L41" s="62"/>
      <c r="M41" s="121"/>
      <c r="N41" s="62"/>
      <c r="O41" s="62"/>
    </row>
    <row r="42" spans="2:15" ht="15.5">
      <c r="B42" s="79" t="str">
        <f>'Information and Instructions'!$B$15</f>
        <v>Research Organisation 2</v>
      </c>
      <c r="C42" s="162">
        <f>'Information and Instructions'!$C$15</f>
        <v>0</v>
      </c>
      <c r="D42" s="91">
        <f>'Staff '!E64</f>
        <v>0</v>
      </c>
      <c r="E42" s="91">
        <f>'Staff '!I64</f>
        <v>0</v>
      </c>
      <c r="F42" s="91">
        <f>'Staff '!M64</f>
        <v>0</v>
      </c>
      <c r="G42" s="91">
        <f>'Staff '!Q64</f>
        <v>0</v>
      </c>
      <c r="H42" s="91">
        <f>'Staff '!U64</f>
        <v>0</v>
      </c>
      <c r="I42" s="91">
        <f>'Staff '!Y64</f>
        <v>0</v>
      </c>
      <c r="J42" s="92">
        <f t="shared" ref="J42:J44" si="18">SUM(D42:I42)</f>
        <v>0</v>
      </c>
      <c r="K42" s="71" t="str">
        <f>IFERROR(J42/$J$46,"%")</f>
        <v>%</v>
      </c>
      <c r="L42" s="62"/>
      <c r="M42" s="121"/>
      <c r="N42" s="62"/>
      <c r="O42" s="62"/>
    </row>
    <row r="43" spans="2:15" ht="15.5">
      <c r="B43" s="79" t="str">
        <f>'Information and Instructions'!$B$17</f>
        <v>Industry Participant 1</v>
      </c>
      <c r="C43" s="162">
        <f>'Information and Instructions'!$C$17</f>
        <v>0</v>
      </c>
      <c r="D43" s="91">
        <f>'Staff '!E81</f>
        <v>0</v>
      </c>
      <c r="E43" s="91">
        <f>'Staff '!I81</f>
        <v>0</v>
      </c>
      <c r="F43" s="91">
        <f>'Staff '!M81</f>
        <v>0</v>
      </c>
      <c r="G43" s="91">
        <f>'Staff '!Q81</f>
        <v>0</v>
      </c>
      <c r="H43" s="91">
        <f>'Staff '!U81</f>
        <v>0</v>
      </c>
      <c r="I43" s="91">
        <f>'Staff '!Y81</f>
        <v>0</v>
      </c>
      <c r="J43" s="92">
        <f t="shared" si="18"/>
        <v>0</v>
      </c>
      <c r="K43" s="71" t="str">
        <f>IFERROR(J43/$J$46,"%")</f>
        <v>%</v>
      </c>
      <c r="L43" s="62"/>
      <c r="M43" s="121"/>
      <c r="N43" s="62"/>
      <c r="O43" s="62"/>
    </row>
    <row r="44" spans="2:15" ht="15.5">
      <c r="B44" s="79" t="str">
        <f>'Information and Instructions'!$B$18</f>
        <v>Industry Participant 2</v>
      </c>
      <c r="C44" s="162">
        <f>'Information and Instructions'!$C$18</f>
        <v>0</v>
      </c>
      <c r="D44" s="91">
        <f>'Staff '!E98</f>
        <v>0</v>
      </c>
      <c r="E44" s="91">
        <f>'Staff '!I98</f>
        <v>0</v>
      </c>
      <c r="F44" s="91">
        <f>'Staff '!M98</f>
        <v>0</v>
      </c>
      <c r="G44" s="91">
        <f>'Staff '!Q98</f>
        <v>0</v>
      </c>
      <c r="H44" s="91">
        <f>'Staff '!U98</f>
        <v>0</v>
      </c>
      <c r="I44" s="91">
        <f>'Staff '!Y98</f>
        <v>0</v>
      </c>
      <c r="J44" s="92">
        <f t="shared" si="18"/>
        <v>0</v>
      </c>
      <c r="K44" s="71" t="str">
        <f>IFERROR(J44/$J$46,"%")</f>
        <v>%</v>
      </c>
      <c r="L44" s="62"/>
      <c r="M44" s="121"/>
      <c r="N44" s="62"/>
      <c r="O44" s="62"/>
    </row>
    <row r="45" spans="2:15" ht="15.5">
      <c r="B45" s="79" t="str">
        <f>'Information and Instructions'!$B$19</f>
        <v>Industry Participant 3</v>
      </c>
      <c r="C45" s="162">
        <f>'Information and Instructions'!$C$19</f>
        <v>0</v>
      </c>
      <c r="D45" s="91">
        <f>'Staff '!E115</f>
        <v>0</v>
      </c>
      <c r="E45" s="91">
        <f>'Staff '!I115</f>
        <v>0</v>
      </c>
      <c r="F45" s="91">
        <f>'Staff '!M115</f>
        <v>0</v>
      </c>
      <c r="G45" s="91">
        <f>'Staff '!Q115</f>
        <v>0</v>
      </c>
      <c r="H45" s="91">
        <f>'Staff '!U115</f>
        <v>0</v>
      </c>
      <c r="I45" s="91">
        <f>'Staff '!Y115</f>
        <v>0</v>
      </c>
      <c r="J45" s="92">
        <f>SUM(D45:I45)</f>
        <v>0</v>
      </c>
      <c r="K45" s="71" t="str">
        <f>IFERROR(J45/$J$46,"%")</f>
        <v>%</v>
      </c>
      <c r="L45" s="62"/>
      <c r="M45" s="121"/>
      <c r="N45" s="62"/>
      <c r="O45" s="62"/>
    </row>
    <row r="46" spans="2:15" ht="16" thickBot="1">
      <c r="B46" s="163"/>
      <c r="C46" s="164" t="s">
        <v>120</v>
      </c>
      <c r="D46" s="93">
        <f>SUM(D41:D45)</f>
        <v>0</v>
      </c>
      <c r="E46" s="93">
        <f>SUM(E41:E45)</f>
        <v>0</v>
      </c>
      <c r="F46" s="93">
        <f>SUM(F41:F45)</f>
        <v>0</v>
      </c>
      <c r="G46" s="93">
        <f t="shared" ref="G46:I46" si="19">SUM(G41:G45)</f>
        <v>0</v>
      </c>
      <c r="H46" s="93">
        <f t="shared" si="19"/>
        <v>0</v>
      </c>
      <c r="I46" s="93">
        <f t="shared" si="19"/>
        <v>0</v>
      </c>
      <c r="J46" s="93">
        <f>SUM(D46:I46)</f>
        <v>0</v>
      </c>
      <c r="K46" s="165">
        <f>SUM(K41:K45)</f>
        <v>0</v>
      </c>
      <c r="L46" s="62"/>
      <c r="M46" s="121"/>
      <c r="N46" s="62"/>
      <c r="O46" s="62"/>
    </row>
    <row r="47" spans="2:15">
      <c r="M47" s="122"/>
    </row>
    <row r="48" spans="2:15" ht="20" customHeight="1" thickBot="1">
      <c r="B48" s="485" t="s">
        <v>121</v>
      </c>
      <c r="C48" s="485"/>
      <c r="D48" s="485"/>
      <c r="E48" s="485"/>
      <c r="F48" s="485"/>
      <c r="G48" s="485"/>
      <c r="H48" s="485"/>
      <c r="I48" s="485"/>
      <c r="J48" s="485"/>
      <c r="K48" s="485"/>
      <c r="L48" s="62"/>
      <c r="M48" s="121"/>
      <c r="N48" s="62"/>
      <c r="O48" s="62"/>
    </row>
    <row r="49" spans="2:15" ht="15.75" customHeight="1">
      <c r="B49" s="631" t="s">
        <v>97</v>
      </c>
      <c r="C49" s="632"/>
      <c r="D49" s="54" t="s">
        <v>98</v>
      </c>
      <c r="E49" s="54" t="s">
        <v>99</v>
      </c>
      <c r="F49" s="189"/>
      <c r="G49" s="189"/>
      <c r="H49" s="189"/>
      <c r="I49" s="189"/>
      <c r="J49" s="625" t="s">
        <v>18</v>
      </c>
      <c r="K49" s="626"/>
      <c r="L49" s="62"/>
      <c r="M49" s="188"/>
      <c r="N49" s="62"/>
      <c r="O49" s="62"/>
    </row>
    <row r="50" spans="2:15" ht="15.5">
      <c r="B50" s="633"/>
      <c r="C50" s="634"/>
      <c r="D50" s="63" t="s">
        <v>93</v>
      </c>
      <c r="E50" s="63" t="s">
        <v>93</v>
      </c>
      <c r="F50" s="63"/>
      <c r="G50" s="63"/>
      <c r="H50" s="63"/>
      <c r="I50" s="63"/>
      <c r="J50" s="63" t="s">
        <v>93</v>
      </c>
      <c r="K50" s="64" t="s">
        <v>108</v>
      </c>
      <c r="L50" s="62"/>
      <c r="M50" s="121"/>
      <c r="N50" s="62"/>
      <c r="O50" s="62"/>
    </row>
    <row r="51" spans="2:15" ht="15.5">
      <c r="B51" s="94" t="s">
        <v>122</v>
      </c>
      <c r="C51" s="95"/>
      <c r="D51" s="96"/>
      <c r="E51" s="96"/>
      <c r="F51" s="96"/>
      <c r="G51" s="96"/>
      <c r="H51" s="96"/>
      <c r="I51" s="96"/>
      <c r="J51" s="96"/>
      <c r="K51" s="97"/>
      <c r="L51" s="62"/>
      <c r="M51" s="121"/>
      <c r="N51" s="62"/>
      <c r="O51" s="62"/>
    </row>
    <row r="52" spans="2:15" ht="15.5">
      <c r="B52" s="79" t="str">
        <f>'Information and Instructions'!$B$14</f>
        <v>Research Organisation 1</v>
      </c>
      <c r="C52" s="162">
        <f>'Information and Instructions'!$C$14</f>
        <v>0</v>
      </c>
      <c r="D52" s="73">
        <f>'Staff '!AE17</f>
        <v>0</v>
      </c>
      <c r="E52" s="73">
        <f>'Staff '!AI17</f>
        <v>0</v>
      </c>
      <c r="F52" s="73">
        <f>'Staff '!AM17</f>
        <v>0</v>
      </c>
      <c r="G52" s="73">
        <f>'Staff '!AQ17</f>
        <v>0</v>
      </c>
      <c r="H52" s="73">
        <f>'Staff '!AU17</f>
        <v>0</v>
      </c>
      <c r="I52" s="73">
        <f>'Staff '!AY17</f>
        <v>0</v>
      </c>
      <c r="J52" s="70">
        <f>SUM(D52:I52)</f>
        <v>0</v>
      </c>
      <c r="K52" s="71" t="str">
        <f>IFERROR(J52/$J$62,"%")</f>
        <v>%</v>
      </c>
      <c r="L52" s="62"/>
      <c r="M52" s="121"/>
      <c r="N52" s="62"/>
      <c r="O52" s="62"/>
    </row>
    <row r="53" spans="2:15" ht="15.5">
      <c r="B53" s="79" t="str">
        <f>'Information and Instructions'!$B$15</f>
        <v>Research Organisation 2</v>
      </c>
      <c r="C53" s="162">
        <f>'Information and Instructions'!$C$15</f>
        <v>0</v>
      </c>
      <c r="D53" s="73">
        <f>'Staff '!AE49</f>
        <v>0</v>
      </c>
      <c r="E53" s="73">
        <f>'Staff '!AI49</f>
        <v>0</v>
      </c>
      <c r="F53" s="73">
        <f>'Staff '!AM49</f>
        <v>0</v>
      </c>
      <c r="G53" s="73">
        <f>'Staff '!AQ49</f>
        <v>0</v>
      </c>
      <c r="H53" s="73">
        <f>'Staff '!AU49</f>
        <v>0</v>
      </c>
      <c r="I53" s="73">
        <f>'Staff '!AY49</f>
        <v>0</v>
      </c>
      <c r="J53" s="70">
        <f>SUM(D53:I53)</f>
        <v>0</v>
      </c>
      <c r="K53" s="71" t="str">
        <f>IFERROR(J53/$J$62,"%")</f>
        <v>%</v>
      </c>
      <c r="L53" s="62"/>
      <c r="M53" s="121"/>
      <c r="N53" s="62"/>
      <c r="O53" s="62"/>
    </row>
    <row r="54" spans="2:15" ht="15.5">
      <c r="B54" s="98"/>
      <c r="C54" s="99" t="s">
        <v>105</v>
      </c>
      <c r="D54" s="83">
        <f>SUM(D52:D53)</f>
        <v>0</v>
      </c>
      <c r="E54" s="83">
        <f t="shared" ref="E54:J54" si="20">SUM(E52:E53)</f>
        <v>0</v>
      </c>
      <c r="F54" s="83">
        <f t="shared" si="20"/>
        <v>0</v>
      </c>
      <c r="G54" s="83">
        <f t="shared" si="20"/>
        <v>0</v>
      </c>
      <c r="H54" s="83">
        <f t="shared" si="20"/>
        <v>0</v>
      </c>
      <c r="I54" s="83">
        <f t="shared" si="20"/>
        <v>0</v>
      </c>
      <c r="J54" s="83">
        <f t="shared" si="20"/>
        <v>0</v>
      </c>
      <c r="K54" s="71">
        <f>SUM(K52:K53)</f>
        <v>0</v>
      </c>
      <c r="L54" s="62"/>
      <c r="M54" s="121"/>
      <c r="N54" s="62"/>
      <c r="O54" s="62"/>
    </row>
    <row r="55" spans="2:15" ht="15.5">
      <c r="B55" s="100" t="s">
        <v>123</v>
      </c>
      <c r="C55" s="99"/>
      <c r="D55" s="70"/>
      <c r="E55" s="70"/>
      <c r="F55" s="70"/>
      <c r="G55" s="70"/>
      <c r="H55" s="70"/>
      <c r="I55" s="70"/>
      <c r="J55" s="70"/>
      <c r="K55" s="71"/>
      <c r="L55" s="62"/>
      <c r="M55" s="121"/>
      <c r="N55" s="62"/>
      <c r="O55" s="62"/>
    </row>
    <row r="56" spans="2:15" ht="15.5">
      <c r="B56" s="79" t="str">
        <f>'Information and Instructions'!$B$14</f>
        <v>Research Organisation 1</v>
      </c>
      <c r="C56" s="162">
        <f>'Information and Instructions'!$C$14</f>
        <v>0</v>
      </c>
      <c r="D56" s="73">
        <f>Opex!E24</f>
        <v>0</v>
      </c>
      <c r="E56" s="73">
        <f>Opex!I24</f>
        <v>0</v>
      </c>
      <c r="F56" s="73">
        <f>Opex!M24</f>
        <v>0</v>
      </c>
      <c r="G56" s="73">
        <f>Opex!Q24</f>
        <v>0</v>
      </c>
      <c r="H56" s="73">
        <f>Opex!U24</f>
        <v>0</v>
      </c>
      <c r="I56" s="73">
        <f>Opex!Y24</f>
        <v>0</v>
      </c>
      <c r="J56" s="70">
        <f>SUM(D56:I56)</f>
        <v>0</v>
      </c>
      <c r="K56" s="71" t="str">
        <f>IFERROR(J56/$J$62,"%")</f>
        <v>%</v>
      </c>
      <c r="L56" s="62"/>
      <c r="M56" s="121"/>
      <c r="N56" s="62"/>
      <c r="O56" s="62"/>
    </row>
    <row r="57" spans="2:15" ht="15.5">
      <c r="B57" s="79" t="str">
        <f>'Information and Instructions'!$B$15</f>
        <v>Research Organisation 2</v>
      </c>
      <c r="C57" s="162">
        <f>'Information and Instructions'!$C$15</f>
        <v>0</v>
      </c>
      <c r="D57" s="73">
        <f>Opex!E47</f>
        <v>0</v>
      </c>
      <c r="E57" s="73">
        <f>Opex!I47</f>
        <v>0</v>
      </c>
      <c r="F57" s="73">
        <f>Opex!M47</f>
        <v>0</v>
      </c>
      <c r="G57" s="73">
        <f>Opex!U47</f>
        <v>0</v>
      </c>
      <c r="H57" s="73">
        <f>Opex!R47</f>
        <v>0</v>
      </c>
      <c r="I57" s="73">
        <f>Opex!Y47</f>
        <v>0</v>
      </c>
      <c r="J57" s="70">
        <f>SUM(D57:I57)</f>
        <v>0</v>
      </c>
      <c r="K57" s="71" t="str">
        <f>IFERROR(J57/$J$62,"%")</f>
        <v>%</v>
      </c>
      <c r="L57" s="62"/>
      <c r="M57" s="121"/>
      <c r="N57" s="62"/>
      <c r="O57" s="62"/>
    </row>
    <row r="58" spans="2:15" ht="15.5">
      <c r="B58" s="98"/>
      <c r="C58" s="99" t="s">
        <v>105</v>
      </c>
      <c r="D58" s="83">
        <f>SUM(D56:D57)</f>
        <v>0</v>
      </c>
      <c r="E58" s="83">
        <f t="shared" ref="E58:J58" si="21">SUM(E56:E57)</f>
        <v>0</v>
      </c>
      <c r="F58" s="83">
        <f t="shared" si="21"/>
        <v>0</v>
      </c>
      <c r="G58" s="83">
        <f t="shared" si="21"/>
        <v>0</v>
      </c>
      <c r="H58" s="83">
        <f t="shared" si="21"/>
        <v>0</v>
      </c>
      <c r="I58" s="83">
        <f t="shared" si="21"/>
        <v>0</v>
      </c>
      <c r="J58" s="83">
        <f t="shared" si="21"/>
        <v>0</v>
      </c>
      <c r="K58" s="71">
        <f>SUM(K56:K57)</f>
        <v>0</v>
      </c>
      <c r="L58" s="62"/>
      <c r="M58" s="121"/>
      <c r="N58" s="62"/>
      <c r="O58" s="62"/>
    </row>
    <row r="59" spans="2:15" ht="15.5">
      <c r="B59" s="100" t="s">
        <v>124</v>
      </c>
      <c r="C59" s="99"/>
      <c r="D59" s="70"/>
      <c r="E59" s="70"/>
      <c r="F59" s="70"/>
      <c r="G59" s="70"/>
      <c r="H59" s="70"/>
      <c r="I59" s="70"/>
      <c r="J59" s="70"/>
      <c r="K59" s="71"/>
      <c r="L59" s="62"/>
      <c r="M59" s="121"/>
      <c r="N59" s="62"/>
      <c r="O59" s="62"/>
    </row>
    <row r="60" spans="2:15" ht="15.5">
      <c r="B60" s="79" t="str">
        <f>'Information and Instructions'!$B$14</f>
        <v>Research Organisation 1</v>
      </c>
      <c r="C60" s="162">
        <f>'Information and Instructions'!$C$14</f>
        <v>0</v>
      </c>
      <c r="D60" s="70">
        <f>SUM(D52,D56)</f>
        <v>0</v>
      </c>
      <c r="E60" s="70">
        <f t="shared" ref="E60:I60" si="22">SUM(E52,E56)</f>
        <v>0</v>
      </c>
      <c r="F60" s="70">
        <f t="shared" si="22"/>
        <v>0</v>
      </c>
      <c r="G60" s="70">
        <f t="shared" si="22"/>
        <v>0</v>
      </c>
      <c r="H60" s="70">
        <f t="shared" si="22"/>
        <v>0</v>
      </c>
      <c r="I60" s="70">
        <f t="shared" si="22"/>
        <v>0</v>
      </c>
      <c r="J60" s="70">
        <f t="shared" ref="J60" si="23">SUM(J52,J56)</f>
        <v>0</v>
      </c>
      <c r="K60" s="71" t="str">
        <f>IFERROR(J60/$J$62,"%")</f>
        <v>%</v>
      </c>
      <c r="L60" s="62"/>
      <c r="M60" s="121"/>
      <c r="N60" s="62"/>
      <c r="O60" s="62"/>
    </row>
    <row r="61" spans="2:15" ht="15.5">
      <c r="B61" s="79" t="str">
        <f>'Information and Instructions'!$B$15</f>
        <v>Research Organisation 2</v>
      </c>
      <c r="C61" s="162">
        <f>'Information and Instructions'!$C$15</f>
        <v>0</v>
      </c>
      <c r="D61" s="70">
        <f>SUM(D53,D57)</f>
        <v>0</v>
      </c>
      <c r="E61" s="70">
        <f t="shared" ref="E61:I61" si="24">SUM(E53,E57)</f>
        <v>0</v>
      </c>
      <c r="F61" s="70">
        <f t="shared" si="24"/>
        <v>0</v>
      </c>
      <c r="G61" s="70">
        <f t="shared" si="24"/>
        <v>0</v>
      </c>
      <c r="H61" s="70">
        <f t="shared" si="24"/>
        <v>0</v>
      </c>
      <c r="I61" s="70">
        <f t="shared" si="24"/>
        <v>0</v>
      </c>
      <c r="J61" s="70">
        <f t="shared" ref="J61" si="25">SUM(J53,J57)</f>
        <v>0</v>
      </c>
      <c r="K61" s="172" t="str">
        <f>IFERROR(J61/$J$62,"%")</f>
        <v>%</v>
      </c>
      <c r="L61" s="62"/>
      <c r="M61" s="121"/>
      <c r="N61" s="62"/>
      <c r="O61" s="62"/>
    </row>
    <row r="62" spans="2:15" ht="15.75" customHeight="1" thickBot="1">
      <c r="B62" s="637" t="s">
        <v>124</v>
      </c>
      <c r="C62" s="638"/>
      <c r="D62" s="101">
        <f>SUM(D60:D61)</f>
        <v>0</v>
      </c>
      <c r="E62" s="101">
        <f t="shared" ref="E62:J62" si="26">SUM(E60:E61)</f>
        <v>0</v>
      </c>
      <c r="F62" s="101">
        <f t="shared" si="26"/>
        <v>0</v>
      </c>
      <c r="G62" s="101">
        <f t="shared" si="26"/>
        <v>0</v>
      </c>
      <c r="H62" s="101">
        <f t="shared" si="26"/>
        <v>0</v>
      </c>
      <c r="I62" s="101">
        <f t="shared" si="26"/>
        <v>0</v>
      </c>
      <c r="J62" s="101">
        <f t="shared" si="26"/>
        <v>0</v>
      </c>
      <c r="K62" s="102">
        <f>SUM(K60:K61)</f>
        <v>0</v>
      </c>
      <c r="L62" s="103"/>
      <c r="M62" s="121"/>
      <c r="N62" s="62"/>
      <c r="O62" s="62"/>
    </row>
    <row r="63" spans="2:15">
      <c r="C63" s="285"/>
      <c r="J63" s="286"/>
      <c r="K63" s="287"/>
    </row>
    <row r="65" spans="3:19" ht="15.5">
      <c r="C65" s="104" t="s">
        <v>125</v>
      </c>
      <c r="D65" s="104"/>
      <c r="E65" s="104"/>
      <c r="F65" s="104"/>
      <c r="G65" s="104"/>
      <c r="H65" s="104"/>
      <c r="I65" s="104"/>
      <c r="K65" s="62"/>
      <c r="L65" s="62"/>
      <c r="M65" s="119"/>
      <c r="N65" s="62"/>
      <c r="O65" s="62"/>
    </row>
    <row r="66" spans="3:19" ht="15.5">
      <c r="K66" s="62"/>
      <c r="L66" s="62"/>
      <c r="M66" s="119"/>
      <c r="N66" s="62"/>
      <c r="O66" s="62"/>
    </row>
    <row r="67" spans="3:19" ht="15.5">
      <c r="K67" s="62"/>
      <c r="L67" s="62"/>
      <c r="M67" s="119"/>
      <c r="N67" s="62"/>
      <c r="O67" s="62"/>
    </row>
    <row r="68" spans="3:19" ht="15.5">
      <c r="K68" s="62"/>
      <c r="L68" s="62"/>
      <c r="M68" s="119"/>
      <c r="N68" s="62"/>
      <c r="O68" s="62"/>
    </row>
    <row r="69" spans="3:19" ht="15.5">
      <c r="K69" s="105"/>
      <c r="L69" s="106"/>
      <c r="M69" s="119"/>
      <c r="N69" s="62"/>
      <c r="O69" s="62"/>
    </row>
    <row r="70" spans="3:19" ht="15.5">
      <c r="K70" s="105"/>
      <c r="L70" s="106"/>
      <c r="M70" s="119"/>
      <c r="N70" s="62"/>
      <c r="O70" s="62"/>
    </row>
    <row r="71" spans="3:19" ht="15.5">
      <c r="K71" s="105"/>
      <c r="L71" s="106"/>
      <c r="M71" s="119"/>
      <c r="N71" s="62"/>
      <c r="O71" s="62"/>
    </row>
    <row r="72" spans="3:19" ht="15.5">
      <c r="K72" s="105"/>
      <c r="L72" s="106"/>
      <c r="M72" s="119"/>
      <c r="N72" s="62"/>
      <c r="O72" s="62"/>
    </row>
    <row r="73" spans="3:19" ht="15.5">
      <c r="K73" s="105"/>
      <c r="L73" s="106"/>
      <c r="M73" s="119"/>
      <c r="N73" s="62"/>
      <c r="O73" s="62"/>
    </row>
    <row r="74" spans="3:19" ht="15.5">
      <c r="K74" s="105"/>
      <c r="L74" s="106"/>
      <c r="M74" s="119"/>
      <c r="N74" s="62"/>
      <c r="O74" s="62"/>
    </row>
    <row r="75" spans="3:19" ht="15.5">
      <c r="K75" s="105"/>
      <c r="L75" s="106"/>
      <c r="M75" s="119"/>
      <c r="N75" s="62"/>
      <c r="O75" s="62"/>
      <c r="S75" s="621"/>
    </row>
    <row r="76" spans="3:19" ht="15.5">
      <c r="K76" s="105"/>
      <c r="L76" s="106"/>
      <c r="M76" s="119"/>
      <c r="N76" s="62"/>
      <c r="O76" s="62"/>
      <c r="S76" s="621"/>
    </row>
    <row r="77" spans="3:19" ht="15.5">
      <c r="K77" s="105"/>
      <c r="L77" s="106"/>
      <c r="M77" s="119"/>
      <c r="N77" s="62"/>
      <c r="O77" s="62"/>
      <c r="S77" s="621"/>
    </row>
    <row r="78" spans="3:19" ht="15.5">
      <c r="K78" s="105"/>
      <c r="L78" s="106"/>
      <c r="M78" s="119"/>
      <c r="N78" s="62"/>
      <c r="O78" s="62"/>
      <c r="S78" s="621"/>
    </row>
    <row r="79" spans="3:19" ht="15.5">
      <c r="K79" s="105"/>
      <c r="L79" s="106"/>
      <c r="M79" s="119"/>
      <c r="N79" s="62"/>
      <c r="O79" s="62"/>
    </row>
    <row r="80" spans="3:19" ht="15.5">
      <c r="K80" s="105"/>
      <c r="L80" s="106"/>
      <c r="M80" s="119"/>
      <c r="N80" s="62"/>
      <c r="O80" s="62"/>
      <c r="S80" s="622"/>
    </row>
    <row r="81" spans="11:19" ht="15.5">
      <c r="K81" s="105"/>
      <c r="L81" s="106"/>
      <c r="M81" s="119"/>
      <c r="N81" s="62"/>
      <c r="O81" s="62"/>
      <c r="S81" s="622"/>
    </row>
    <row r="82" spans="11:19" ht="15.5">
      <c r="K82" s="105"/>
      <c r="L82" s="106"/>
      <c r="M82" s="119"/>
      <c r="N82" s="62"/>
      <c r="O82" s="62"/>
    </row>
    <row r="83" spans="11:19" ht="15.5">
      <c r="K83" s="107"/>
      <c r="L83" s="107"/>
      <c r="M83" s="119"/>
      <c r="N83" s="62"/>
      <c r="O83" s="62"/>
    </row>
    <row r="84" spans="11:19" ht="15.5">
      <c r="K84" s="62"/>
      <c r="L84" s="62"/>
      <c r="M84" s="119"/>
      <c r="N84" s="62"/>
      <c r="O84" s="62"/>
    </row>
    <row r="85" spans="11:19" ht="15.5">
      <c r="K85" s="62"/>
      <c r="L85" s="62"/>
      <c r="M85" s="119"/>
      <c r="N85" s="62"/>
      <c r="O85" s="62"/>
    </row>
    <row r="86" spans="11:19" ht="15.5">
      <c r="N86" s="62"/>
      <c r="O86" s="62"/>
    </row>
    <row r="87" spans="11:19" ht="15.75" customHeight="1">
      <c r="N87" s="62"/>
      <c r="O87" s="62"/>
    </row>
    <row r="88" spans="11:19" ht="15.5">
      <c r="N88" s="62"/>
      <c r="O88" s="62"/>
    </row>
    <row r="89" spans="11:19" ht="15.5">
      <c r="N89" s="62"/>
      <c r="O89" s="62"/>
    </row>
    <row r="90" spans="11:19" ht="15.5">
      <c r="N90" s="62"/>
      <c r="O90" s="62"/>
    </row>
    <row r="91" spans="11:19" ht="15.5">
      <c r="N91" s="62"/>
      <c r="O91" s="62"/>
    </row>
    <row r="92" spans="11:19" ht="15.5">
      <c r="N92" s="62"/>
      <c r="O92" s="62"/>
    </row>
    <row r="93" spans="11:19" ht="15.5">
      <c r="N93" s="62"/>
      <c r="O93" s="62"/>
    </row>
    <row r="94" spans="11:19" ht="15.5">
      <c r="N94" s="62"/>
      <c r="O94" s="62"/>
    </row>
    <row r="95" spans="11:19" ht="15.5">
      <c r="N95" s="62"/>
      <c r="O95" s="62"/>
    </row>
    <row r="96" spans="11:19" ht="15.5">
      <c r="N96" s="62"/>
      <c r="O96" s="62"/>
    </row>
    <row r="97" spans="14:15" ht="15.5">
      <c r="N97" s="62"/>
      <c r="O97" s="62"/>
    </row>
    <row r="98" spans="14:15" ht="15.5">
      <c r="N98" s="62"/>
      <c r="O98" s="62"/>
    </row>
    <row r="99" spans="14:15" ht="15.5">
      <c r="N99" s="62"/>
      <c r="O99" s="62"/>
    </row>
    <row r="100" spans="14:15" ht="15.5">
      <c r="N100" s="62"/>
      <c r="O100" s="62"/>
    </row>
    <row r="101" spans="14:15" ht="15.5">
      <c r="N101" s="62"/>
      <c r="O101" s="62"/>
    </row>
    <row r="102" spans="14:15" ht="15.5">
      <c r="N102" s="62"/>
      <c r="O102" s="62"/>
    </row>
    <row r="103" spans="14:15" ht="15.5">
      <c r="N103" s="62"/>
      <c r="O103" s="62"/>
    </row>
    <row r="104" spans="14:15" ht="15.5">
      <c r="N104" s="62"/>
      <c r="O104" s="62"/>
    </row>
    <row r="105" spans="14:15" ht="15.5">
      <c r="N105" s="62"/>
      <c r="O105" s="62"/>
    </row>
    <row r="106" spans="14:15" ht="15.5">
      <c r="N106" s="62"/>
      <c r="O106" s="62"/>
    </row>
    <row r="107" spans="14:15" ht="15.5">
      <c r="N107" s="62"/>
      <c r="O107" s="62"/>
    </row>
    <row r="108" spans="14:15" ht="15.5">
      <c r="N108" s="62"/>
      <c r="O108" s="62"/>
    </row>
    <row r="109" spans="14:15" ht="15.5">
      <c r="N109" s="62"/>
      <c r="O109" s="62"/>
    </row>
    <row r="110" spans="14:15" ht="15.5">
      <c r="N110" s="62"/>
      <c r="O110" s="62"/>
    </row>
    <row r="111" spans="14:15" ht="15.5">
      <c r="N111" s="62"/>
      <c r="O111" s="62"/>
    </row>
    <row r="112" spans="14:15" ht="15.5">
      <c r="N112" s="62"/>
      <c r="O112" s="62"/>
    </row>
    <row r="113" spans="14:15" ht="15.5">
      <c r="N113" s="62"/>
      <c r="O113" s="62"/>
    </row>
    <row r="114" spans="14:15" ht="15.5">
      <c r="N114" s="62"/>
      <c r="O114" s="62"/>
    </row>
    <row r="115" spans="14:15" ht="15.5">
      <c r="N115" s="62"/>
      <c r="O115" s="62"/>
    </row>
    <row r="116" spans="14:15" ht="15.5">
      <c r="N116" s="62"/>
      <c r="O116" s="62"/>
    </row>
    <row r="117" spans="14:15" ht="15.5">
      <c r="N117" s="62"/>
      <c r="O117" s="62"/>
    </row>
    <row r="118" spans="14:15" ht="15.5">
      <c r="N118" s="62"/>
      <c r="O118" s="62"/>
    </row>
    <row r="119" spans="14:15" ht="15.5">
      <c r="N119" s="62"/>
      <c r="O119" s="62"/>
    </row>
    <row r="120" spans="14:15" ht="15.5">
      <c r="N120" s="62"/>
      <c r="O120" s="62"/>
    </row>
    <row r="121" spans="14:15" ht="15.5">
      <c r="N121" s="62"/>
      <c r="O121" s="62"/>
    </row>
    <row r="122" spans="14:15" ht="15.5">
      <c r="N122" s="62"/>
      <c r="O122" s="62"/>
    </row>
    <row r="123" spans="14:15" ht="15.5">
      <c r="N123" s="62"/>
      <c r="O123" s="62"/>
    </row>
    <row r="124" spans="14:15" ht="15.5">
      <c r="N124" s="62"/>
      <c r="O124" s="62"/>
    </row>
    <row r="125" spans="14:15" ht="15.75" customHeight="1">
      <c r="N125" s="62"/>
      <c r="O125" s="62"/>
    </row>
    <row r="126" spans="14:15" ht="15.5">
      <c r="N126" s="62"/>
      <c r="O126" s="62"/>
    </row>
    <row r="127" spans="14:15" ht="15.5">
      <c r="N127" s="62"/>
      <c r="O127" s="62"/>
    </row>
    <row r="128" spans="14:15" ht="15.5">
      <c r="N128" s="62"/>
      <c r="O128" s="62"/>
    </row>
    <row r="129" spans="11:15" ht="15.5">
      <c r="N129" s="62"/>
      <c r="O129" s="62"/>
    </row>
    <row r="130" spans="11:15" ht="15.5">
      <c r="N130" s="62"/>
      <c r="O130" s="62"/>
    </row>
    <row r="131" spans="11:15" ht="15.5">
      <c r="N131" s="62"/>
      <c r="O131" s="62"/>
    </row>
    <row r="132" spans="11:15" ht="15.5">
      <c r="N132" s="62"/>
      <c r="O132" s="62"/>
    </row>
    <row r="133" spans="11:15" ht="15.5">
      <c r="N133" s="62"/>
      <c r="O133" s="62"/>
    </row>
    <row r="134" spans="11:15" ht="15.5">
      <c r="N134" s="62"/>
      <c r="O134" s="62"/>
    </row>
    <row r="135" spans="11:15" ht="15.5">
      <c r="N135" s="62"/>
      <c r="O135" s="62"/>
    </row>
    <row r="136" spans="11:15" ht="15.5">
      <c r="N136" s="62"/>
      <c r="O136" s="62"/>
    </row>
    <row r="137" spans="11:15" ht="15.5">
      <c r="K137" s="108"/>
      <c r="L137" s="108"/>
      <c r="M137" s="120"/>
      <c r="N137" s="62"/>
      <c r="O137" s="62"/>
    </row>
    <row r="138" spans="11:15" ht="15.5">
      <c r="K138" s="108"/>
      <c r="L138" s="108"/>
      <c r="M138" s="120"/>
      <c r="N138" s="62"/>
      <c r="O138" s="62"/>
    </row>
    <row r="139" spans="11:15" ht="15.5">
      <c r="K139" s="108"/>
      <c r="L139" s="108"/>
      <c r="M139" s="120"/>
      <c r="N139" s="62"/>
      <c r="O139" s="62"/>
    </row>
    <row r="140" spans="11:15" ht="15.5">
      <c r="K140" s="108"/>
      <c r="L140" s="108"/>
      <c r="M140" s="120"/>
      <c r="N140" s="62"/>
      <c r="O140" s="62"/>
    </row>
    <row r="141" spans="11:15" ht="15.5">
      <c r="K141" s="108"/>
      <c r="L141" s="108"/>
      <c r="M141" s="120"/>
      <c r="N141" s="62"/>
      <c r="O141" s="62"/>
    </row>
    <row r="142" spans="11:15" ht="48" customHeight="1">
      <c r="K142" s="108"/>
      <c r="L142" s="108"/>
      <c r="M142" s="120"/>
      <c r="N142" s="62"/>
      <c r="O142" s="62"/>
    </row>
    <row r="143" spans="11:15" ht="60.75" customHeight="1">
      <c r="K143" s="108"/>
      <c r="L143" s="108"/>
      <c r="M143" s="120"/>
      <c r="N143" s="62"/>
      <c r="O143" s="62"/>
    </row>
    <row r="144" spans="11:15" ht="33.75" customHeight="1">
      <c r="K144" s="108"/>
      <c r="L144" s="108"/>
      <c r="M144" s="120"/>
      <c r="N144" s="62"/>
      <c r="O144" s="62"/>
    </row>
    <row r="145" spans="11:15" ht="28.5" customHeight="1">
      <c r="K145" s="108"/>
      <c r="L145" s="108"/>
      <c r="M145" s="120"/>
      <c r="N145" s="62"/>
      <c r="O145" s="62"/>
    </row>
    <row r="146" spans="11:15" ht="46.5" customHeight="1">
      <c r="K146" s="108"/>
      <c r="L146" s="108"/>
      <c r="M146" s="120"/>
      <c r="N146" s="62"/>
      <c r="O146" s="62"/>
    </row>
    <row r="147" spans="11:15" ht="15.5">
      <c r="K147" s="108"/>
      <c r="L147" s="108"/>
      <c r="M147" s="120"/>
      <c r="N147" s="62"/>
      <c r="O147" s="62"/>
    </row>
    <row r="148" spans="11:15" ht="15.75" customHeight="1">
      <c r="K148" s="108"/>
      <c r="L148" s="108"/>
      <c r="M148" s="120"/>
      <c r="N148" s="62"/>
      <c r="O148" s="62"/>
    </row>
    <row r="149" spans="11:15" ht="15.5">
      <c r="K149" s="108"/>
      <c r="L149" s="108"/>
      <c r="M149" s="120"/>
      <c r="N149" s="62"/>
      <c r="O149" s="62"/>
    </row>
    <row r="150" spans="11:15" ht="15.5">
      <c r="K150" s="108"/>
      <c r="L150" s="108"/>
      <c r="M150" s="120"/>
      <c r="N150" s="62"/>
      <c r="O150" s="62"/>
    </row>
    <row r="151" spans="11:15" ht="15.5">
      <c r="K151" s="108"/>
      <c r="L151" s="108"/>
      <c r="M151" s="120"/>
      <c r="N151" s="62"/>
      <c r="O151" s="62"/>
    </row>
    <row r="152" spans="11:15" ht="15.5">
      <c r="K152" s="108"/>
      <c r="L152" s="108"/>
      <c r="M152" s="120"/>
      <c r="N152" s="62"/>
      <c r="O152" s="62"/>
    </row>
    <row r="153" spans="11:15" ht="15.5">
      <c r="K153" s="108"/>
      <c r="L153" s="108"/>
      <c r="M153" s="120"/>
      <c r="N153" s="62"/>
      <c r="O153" s="62"/>
    </row>
    <row r="154" spans="11:15" ht="15.5">
      <c r="K154" s="108"/>
      <c r="L154" s="108"/>
      <c r="M154" s="120"/>
      <c r="N154" s="62"/>
      <c r="O154" s="62"/>
    </row>
    <row r="155" spans="11:15" ht="15.5">
      <c r="K155" s="108"/>
      <c r="L155" s="108"/>
      <c r="M155" s="120"/>
      <c r="N155" s="62"/>
      <c r="O155" s="62"/>
    </row>
    <row r="156" spans="11:15" ht="15.75" customHeight="1">
      <c r="K156" s="108"/>
      <c r="L156" s="108"/>
      <c r="M156" s="120"/>
      <c r="N156" s="62"/>
      <c r="O156" s="62"/>
    </row>
    <row r="157" spans="11:15" ht="15.5">
      <c r="K157" s="108"/>
      <c r="L157" s="108"/>
      <c r="M157" s="120"/>
      <c r="N157" s="62"/>
      <c r="O157" s="62"/>
    </row>
    <row r="158" spans="11:15" ht="30.75" customHeight="1">
      <c r="K158" s="108"/>
      <c r="L158" s="108"/>
      <c r="M158" s="120"/>
      <c r="N158" s="62"/>
      <c r="O158" s="62"/>
    </row>
    <row r="159" spans="11:15" ht="15.5">
      <c r="K159" s="108"/>
      <c r="L159" s="108"/>
      <c r="M159" s="120"/>
      <c r="N159" s="62"/>
      <c r="O159" s="62"/>
    </row>
    <row r="160" spans="11:15" ht="15.5">
      <c r="M160" s="120"/>
      <c r="N160" s="62"/>
      <c r="O160" s="62"/>
    </row>
    <row r="161" spans="13:15" ht="30" customHeight="1">
      <c r="M161" s="120"/>
      <c r="N161" s="62"/>
      <c r="O161" s="62"/>
    </row>
    <row r="162" spans="13:15" ht="15.5">
      <c r="M162" s="120"/>
      <c r="N162" s="62"/>
      <c r="O162" s="62"/>
    </row>
    <row r="163" spans="13:15" ht="15.5">
      <c r="M163" s="120"/>
      <c r="N163" s="62"/>
      <c r="O163" s="62"/>
    </row>
    <row r="164" spans="13:15" ht="15.5">
      <c r="M164" s="120"/>
      <c r="N164" s="62"/>
      <c r="O164" s="62"/>
    </row>
    <row r="165" spans="13:15" ht="15.5">
      <c r="M165" s="120"/>
      <c r="N165" s="62"/>
      <c r="O165" s="62"/>
    </row>
    <row r="166" spans="13:15" ht="15.5">
      <c r="M166" s="120"/>
      <c r="N166" s="62"/>
      <c r="O166" s="62"/>
    </row>
    <row r="167" spans="13:15" ht="15.5">
      <c r="M167" s="120"/>
      <c r="N167" s="62"/>
      <c r="O167" s="62"/>
    </row>
    <row r="168" spans="13:15" ht="15.5">
      <c r="M168" s="120"/>
      <c r="N168" s="62"/>
      <c r="O168" s="62"/>
    </row>
    <row r="169" spans="13:15" ht="15.5">
      <c r="M169" s="120"/>
      <c r="N169" s="62"/>
      <c r="O169" s="62"/>
    </row>
    <row r="170" spans="13:15" ht="15.5">
      <c r="M170" s="120"/>
      <c r="N170" s="62"/>
      <c r="O170" s="62"/>
    </row>
    <row r="171" spans="13:15" ht="15.5">
      <c r="M171" s="120"/>
      <c r="N171" s="62"/>
      <c r="O171" s="62"/>
    </row>
    <row r="172" spans="13:15" ht="15.5">
      <c r="M172" s="120"/>
      <c r="N172" s="62"/>
      <c r="O172" s="62"/>
    </row>
    <row r="173" spans="13:15" ht="15.5">
      <c r="M173" s="120"/>
      <c r="N173" s="62"/>
      <c r="O173" s="62"/>
    </row>
    <row r="174" spans="13:15" ht="15.5">
      <c r="M174" s="120"/>
      <c r="N174" s="62"/>
      <c r="O174" s="62"/>
    </row>
    <row r="175" spans="13:15" ht="15.5">
      <c r="M175" s="120"/>
      <c r="N175" s="62"/>
      <c r="O175" s="62"/>
    </row>
    <row r="176" spans="13:15" ht="15.5">
      <c r="M176" s="120"/>
      <c r="N176" s="62"/>
      <c r="O176" s="62"/>
    </row>
    <row r="177" spans="2:15" ht="15.5">
      <c r="M177" s="120"/>
      <c r="N177" s="62"/>
      <c r="O177" s="62"/>
    </row>
    <row r="178" spans="2:15" ht="15.5">
      <c r="M178" s="120"/>
      <c r="N178" s="62"/>
      <c r="O178" s="62"/>
    </row>
    <row r="179" spans="2:15" ht="15.5">
      <c r="M179" s="120"/>
      <c r="N179" s="62"/>
      <c r="O179" s="62"/>
    </row>
    <row r="180" spans="2:15" ht="15.5">
      <c r="M180" s="120"/>
      <c r="N180" s="62"/>
      <c r="O180" s="62"/>
    </row>
    <row r="181" spans="2:15" ht="30.75" customHeight="1">
      <c r="M181" s="120"/>
      <c r="N181" s="62"/>
      <c r="O181" s="62"/>
    </row>
    <row r="182" spans="2:15" ht="15.5">
      <c r="M182" s="120"/>
      <c r="N182" s="62"/>
      <c r="O182" s="62"/>
    </row>
    <row r="183" spans="2:15" ht="15.5">
      <c r="M183" s="119"/>
      <c r="N183" s="62"/>
      <c r="O183" s="62"/>
    </row>
    <row r="184" spans="2:15" ht="16.5" customHeight="1">
      <c r="M184" s="119"/>
      <c r="N184" s="62"/>
      <c r="O184" s="62"/>
    </row>
    <row r="185" spans="2:15" ht="15.5">
      <c r="M185" s="119"/>
      <c r="N185" s="62"/>
      <c r="O185" s="62"/>
    </row>
    <row r="186" spans="2:15" ht="15.5">
      <c r="M186" s="119"/>
      <c r="N186" s="62"/>
      <c r="O186" s="62"/>
    </row>
    <row r="187" spans="2:15" ht="15.5">
      <c r="M187" s="119"/>
      <c r="N187" s="62"/>
      <c r="O187" s="62"/>
    </row>
    <row r="188" spans="2:15" ht="15.5">
      <c r="M188" s="119"/>
      <c r="N188" s="62"/>
      <c r="O188" s="62"/>
    </row>
    <row r="189" spans="2:15" ht="15.5">
      <c r="M189" s="119"/>
      <c r="N189" s="62"/>
      <c r="O189" s="62"/>
    </row>
    <row r="190" spans="2:15" ht="15.5">
      <c r="M190" s="119"/>
      <c r="N190" s="62"/>
      <c r="O190" s="62"/>
    </row>
    <row r="191" spans="2:15" ht="15.5">
      <c r="M191" s="119"/>
      <c r="N191" s="62"/>
      <c r="O191" s="62"/>
    </row>
    <row r="192" spans="2:15" ht="15.5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119"/>
      <c r="N192" s="62"/>
      <c r="O192" s="62"/>
    </row>
    <row r="193" spans="2:15" ht="15.5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119"/>
      <c r="N193" s="62"/>
      <c r="O193" s="62"/>
    </row>
    <row r="210" spans="2:15" ht="45" customHeight="1"/>
    <row r="211" spans="2:15" ht="30.75" customHeight="1"/>
    <row r="212" spans="2:15" ht="32.25" customHeight="1"/>
    <row r="216" spans="2:15" ht="30.75" customHeight="1"/>
    <row r="222" spans="2:15" ht="15.5"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62"/>
      <c r="M222" s="119"/>
      <c r="N222" s="62"/>
      <c r="O222" s="62"/>
    </row>
    <row r="223" spans="2:15" ht="15.5"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62"/>
      <c r="M223" s="119"/>
      <c r="N223" s="62"/>
      <c r="O223" s="62"/>
    </row>
    <row r="224" spans="2:15" ht="15.5">
      <c r="K224" s="108"/>
      <c r="L224" s="62"/>
      <c r="M224" s="119"/>
      <c r="N224" s="62"/>
      <c r="O224" s="62"/>
    </row>
    <row r="225" spans="2:15" ht="15.5">
      <c r="K225" s="108"/>
      <c r="L225" s="62"/>
      <c r="M225" s="119"/>
      <c r="N225" s="62"/>
      <c r="O225" s="62"/>
    </row>
    <row r="226" spans="2:15" ht="15.5">
      <c r="K226" s="108"/>
      <c r="L226" s="62"/>
      <c r="M226" s="119"/>
      <c r="N226" s="62"/>
      <c r="O226" s="62"/>
    </row>
    <row r="227" spans="2:15" ht="15.5">
      <c r="K227" s="108"/>
      <c r="L227" s="62"/>
      <c r="M227" s="119"/>
      <c r="N227" s="62"/>
      <c r="O227" s="62"/>
    </row>
    <row r="228" spans="2:15" ht="15.5">
      <c r="K228" s="108"/>
      <c r="L228" s="62"/>
      <c r="M228" s="119"/>
      <c r="N228" s="62"/>
      <c r="O228" s="62"/>
    </row>
    <row r="229" spans="2:15" ht="15.5">
      <c r="K229" s="108"/>
      <c r="L229" s="62"/>
      <c r="M229" s="119"/>
      <c r="N229" s="62"/>
      <c r="O229" s="62"/>
    </row>
    <row r="230" spans="2:15" ht="15.5">
      <c r="K230" s="108"/>
      <c r="L230" s="62"/>
      <c r="M230" s="119"/>
      <c r="N230" s="62"/>
      <c r="O230" s="62"/>
    </row>
    <row r="231" spans="2:15" ht="15.5">
      <c r="K231" s="108"/>
      <c r="L231" s="62"/>
      <c r="M231" s="119"/>
      <c r="N231" s="62"/>
      <c r="O231" s="62"/>
    </row>
    <row r="232" spans="2:15" ht="15.5">
      <c r="K232" s="108"/>
      <c r="L232" s="62"/>
      <c r="M232" s="119"/>
      <c r="N232" s="62"/>
      <c r="O232" s="62"/>
    </row>
    <row r="233" spans="2:15" ht="15.5">
      <c r="K233" s="108"/>
      <c r="L233" s="62"/>
      <c r="M233" s="119"/>
      <c r="N233" s="62"/>
      <c r="O233" s="62"/>
    </row>
    <row r="234" spans="2:15" ht="15.5">
      <c r="K234" s="108"/>
      <c r="L234" s="62"/>
      <c r="M234" s="119"/>
      <c r="N234" s="62"/>
      <c r="O234" s="62"/>
    </row>
    <row r="235" spans="2:15" ht="15.5">
      <c r="K235" s="108"/>
      <c r="L235" s="62"/>
      <c r="M235" s="119"/>
      <c r="N235" s="62"/>
      <c r="O235" s="62"/>
    </row>
    <row r="236" spans="2:15" ht="15.5">
      <c r="K236" s="108"/>
      <c r="L236" s="62"/>
      <c r="M236" s="119"/>
      <c r="N236" s="62"/>
      <c r="O236" s="62"/>
    </row>
    <row r="237" spans="2:15" ht="15.5">
      <c r="K237" s="108"/>
      <c r="L237" s="62"/>
      <c r="M237" s="119"/>
      <c r="N237" s="62"/>
      <c r="O237" s="62"/>
    </row>
    <row r="238" spans="2:15" ht="15.5">
      <c r="K238" s="108"/>
      <c r="L238" s="62"/>
      <c r="M238" s="119"/>
      <c r="N238" s="62"/>
      <c r="O238" s="62"/>
    </row>
    <row r="239" spans="2:15" ht="15.5"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62"/>
      <c r="M239" s="119"/>
      <c r="N239" s="62"/>
      <c r="O239" s="62"/>
    </row>
    <row r="240" spans="2:15" ht="15.5"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62"/>
      <c r="M240" s="119"/>
      <c r="N240" s="62"/>
      <c r="O240" s="62"/>
    </row>
    <row r="241" spans="2:15" ht="15.5"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62"/>
      <c r="M241" s="119"/>
      <c r="N241" s="62"/>
      <c r="O241" s="62"/>
    </row>
    <row r="242" spans="2:15" ht="15.5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119"/>
      <c r="N242" s="62"/>
      <c r="O242" s="62"/>
    </row>
    <row r="243" spans="2:15" ht="15.5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119"/>
      <c r="N243" s="62"/>
      <c r="O243" s="62"/>
    </row>
    <row r="244" spans="2:15" ht="15.5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119"/>
      <c r="N244" s="62"/>
      <c r="O244" s="62"/>
    </row>
    <row r="245" spans="2:15" ht="15.5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119"/>
      <c r="N245" s="62"/>
      <c r="O245" s="62"/>
    </row>
    <row r="246" spans="2:15" ht="15.5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119"/>
      <c r="N246" s="62"/>
      <c r="O246" s="62"/>
    </row>
    <row r="247" spans="2:15" ht="15.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119"/>
      <c r="N247" s="62"/>
      <c r="O247" s="62"/>
    </row>
    <row r="248" spans="2:15" ht="15.5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119"/>
      <c r="N248" s="62"/>
      <c r="O248" s="62"/>
    </row>
    <row r="249" spans="2:15" ht="15.5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119"/>
      <c r="N249" s="62"/>
      <c r="O249" s="62"/>
    </row>
    <row r="250" spans="2:15" ht="15.5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119"/>
      <c r="N250" s="62"/>
      <c r="O250" s="62"/>
    </row>
    <row r="251" spans="2:15" ht="15.5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119"/>
      <c r="N251" s="62"/>
      <c r="O251" s="62"/>
    </row>
    <row r="252" spans="2:15" ht="15.5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119"/>
      <c r="N252" s="62"/>
      <c r="O252" s="62"/>
    </row>
    <row r="253" spans="2:15" ht="15.5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119"/>
      <c r="N253" s="62"/>
      <c r="O253" s="62"/>
    </row>
    <row r="254" spans="2:15" ht="15.5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119"/>
      <c r="N254" s="62"/>
      <c r="O254" s="62"/>
    </row>
    <row r="255" spans="2:15" ht="15.5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119"/>
      <c r="N255" s="62"/>
      <c r="O255" s="62"/>
    </row>
    <row r="256" spans="2:15" ht="15.5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119"/>
      <c r="N256" s="62"/>
      <c r="O256" s="62"/>
    </row>
  </sheetData>
  <sheetProtection algorithmName="SHA-512" hashValue="98QSU6sOtPLDFEjgT+aWmRPNusGMW9w8jy8EZEbt2LLaifY8tLBrFHuask1S5r3BUWVyVD8qIoMFDr+Ptrt+AA==" saltValue="bhVRnltGYZWnbplMqajAdg==" spinCount="100000" sheet="1" objects="1" scenarios="1"/>
  <mergeCells count="19">
    <mergeCell ref="S75:S78"/>
    <mergeCell ref="S80:S81"/>
    <mergeCell ref="J6:K6"/>
    <mergeCell ref="J49:K49"/>
    <mergeCell ref="B2:K2"/>
    <mergeCell ref="B3:K3"/>
    <mergeCell ref="B4:K4"/>
    <mergeCell ref="B5:K5"/>
    <mergeCell ref="B6:C7"/>
    <mergeCell ref="B35:C35"/>
    <mergeCell ref="B49:C50"/>
    <mergeCell ref="B62:C62"/>
    <mergeCell ref="L15:L27"/>
    <mergeCell ref="B48:K48"/>
    <mergeCell ref="B8:C8"/>
    <mergeCell ref="B14:C14"/>
    <mergeCell ref="B21:C21"/>
    <mergeCell ref="B28:C28"/>
    <mergeCell ref="M2:P2"/>
  </mergeCells>
  <phoneticPr fontId="4" type="noConversion"/>
  <conditionalFormatting sqref="J56:J57">
    <cfRule type="expression" dxfId="2" priority="3">
      <formula>$K$58&gt;33.49%</formula>
    </cfRule>
  </conditionalFormatting>
  <conditionalFormatting sqref="K58">
    <cfRule type="expression" dxfId="1" priority="5">
      <formula>$K$58&gt;33.49%</formula>
    </cfRule>
  </conditionalFormatting>
  <conditionalFormatting sqref="L15:L27">
    <cfRule type="expression" dxfId="0" priority="1">
      <formula>$L$35&lt;3</formula>
    </cfRule>
  </conditionalFormatting>
  <pageMargins left="0.7" right="0.7" top="0.75" bottom="0.75" header="0.3" footer="0.3"/>
  <pageSetup paperSize="9" scale="99" orientation="portrait" horizontalDpi="300" verticalDpi="300" r:id="rId1"/>
  <rowBreaks count="1" manualBreakCount="1">
    <brk id="62" min="1" max="6" man="1"/>
  </rowBreaks>
  <ignoredErrors>
    <ignoredError sqref="K35 K15 K13:L14 L16 K20:L20 K22:L22 K21:L21 L26 K27:L27 L34 K28:L29 L32" formula="1"/>
    <ignoredError sqref="L35" evalError="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0C4413BBFB64DB81812D2195C52C4" ma:contentTypeVersion="16" ma:contentTypeDescription="Create a new document." ma:contentTypeScope="" ma:versionID="4323a3aac61fdca395eabdff9bce17ec">
  <xsd:schema xmlns:xsd="http://www.w3.org/2001/XMLSchema" xmlns:xs="http://www.w3.org/2001/XMLSchema" xmlns:p="http://schemas.microsoft.com/office/2006/metadata/properties" xmlns:ns2="c0650649-3b27-4b52-a099-dad4e4831626" xmlns:ns3="f7410ca3-90c0-4bf8-a5cc-cd52230153d7" targetNamespace="http://schemas.microsoft.com/office/2006/metadata/properties" ma:root="true" ma:fieldsID="96d08d462e9a7a7b4fd76ee833b152a4" ns2:_="" ns3:_="">
    <xsd:import namespace="c0650649-3b27-4b52-a099-dad4e4831626"/>
    <xsd:import namespace="f7410ca3-90c0-4bf8-a5cc-cd5223015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50649-3b27-4b52-a099-dad4e483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a394a9-7ad1-4f1f-abbb-f809c8671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10ca3-90c0-4bf8-a5cc-cd52230153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445a7c-e8c7-4fb7-9e73-2e19cc24b883}" ma:internalName="TaxCatchAll" ma:showField="CatchAllData" ma:web="f7410ca3-90c0-4bf8-a5cc-cd5223015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10ca3-90c0-4bf8-a5cc-cd52230153d7" xsi:nil="true"/>
    <lcf76f155ced4ddcb4097134ff3c332f xmlns="c0650649-3b27-4b52-a099-dad4e4831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A07FFC-83DD-41E3-815E-A1E6AFB69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318697-2AD6-40A2-B099-DC353E66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50649-3b27-4b52-a099-dad4e4831626"/>
    <ds:schemaRef ds:uri="f7410ca3-90c0-4bf8-a5cc-cd5223015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50EACD-447B-45B2-A44C-16D39871A871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f7410ca3-90c0-4bf8-a5cc-cd52230153d7"/>
    <ds:schemaRef ds:uri="http://schemas.microsoft.com/office/2006/metadata/properties"/>
    <ds:schemaRef ds:uri="http://purl.org/dc/terms/"/>
    <ds:schemaRef ds:uri="http://schemas.microsoft.com/office/infopath/2007/PartnerControls"/>
    <ds:schemaRef ds:uri="c0650649-3b27-4b52-a099-dad4e48316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Information and Instructions</vt:lpstr>
      <vt:lpstr>Project Milestones</vt:lpstr>
      <vt:lpstr>Quarters</vt:lpstr>
      <vt:lpstr>Project Gantt Calc.</vt:lpstr>
      <vt:lpstr>Staff </vt:lpstr>
      <vt:lpstr>Non staff In-kind</vt:lpstr>
      <vt:lpstr>Opex</vt:lpstr>
      <vt:lpstr>Cash cont</vt:lpstr>
      <vt:lpstr>Summary</vt:lpstr>
      <vt:lpstr>Info for Applications</vt:lpstr>
      <vt:lpstr>Eligible Expenditure &amp; In-Kind</vt:lpstr>
      <vt:lpstr>Invoicing schedule for PA</vt:lpstr>
      <vt:lpstr>Payment schedules for PA</vt:lpstr>
      <vt:lpstr>Monthly invoicing schedule</vt:lpstr>
      <vt:lpstr>Gantt Chart</vt:lpstr>
      <vt:lpstr>'Project Gantt Calc.'!prevWBS</vt:lpstr>
      <vt:lpstr>'Cash cont'!Print_Area</vt:lpstr>
      <vt:lpstr>'Info for Applications'!Print_Area</vt:lpstr>
      <vt:lpstr>'Non staff In-kind'!Print_Area</vt:lpstr>
      <vt:lpstr>Opex!Print_Area</vt:lpstr>
      <vt:lpstr>'Project Milestones'!Print_Area</vt:lpstr>
      <vt:lpstr>'Staff '!Print_Area</vt:lpstr>
      <vt:lpstr>Summary!Print_Area</vt:lpstr>
      <vt:lpstr>'Non staff In-kind'!Print_Titles</vt:lpstr>
      <vt:lpstr>Opex!Print_Titles</vt:lpstr>
      <vt:lpstr>'Project Milestones'!Print_Titles</vt:lpstr>
      <vt:lpstr>'Staff '!Print_Titles</vt:lpstr>
      <vt:lpstr>'Info for Applications'!Text14</vt:lpstr>
      <vt:lpstr>'Info for Applications'!Text15</vt:lpstr>
      <vt:lpstr>'Info for Applications'!Text16</vt:lpstr>
      <vt:lpstr>'Info for Applications'!Text17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Kuthe</dc:creator>
  <cp:keywords/>
  <dc:description/>
  <cp:lastModifiedBy>Danah Al-Masri</cp:lastModifiedBy>
  <cp:revision/>
  <dcterms:created xsi:type="dcterms:W3CDTF">2011-03-02T22:57:11Z</dcterms:created>
  <dcterms:modified xsi:type="dcterms:W3CDTF">2026-02-04T01:38:02Z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0x0101002EC0C4413BBFB64DB81812D2195C52C4</vt:lpwstr>
  </property>
  <property fmtid="{D5CDD505-2E9C-101B-9397-08002B2CF9AE}" pid="3" name="MediaServiceImageTags">
    <vt:lpwstr/>
  </property>
</Properties>
</file>